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781" activeTab="0"/>
  </bookViews>
  <sheets>
    <sheet name="DEMO" sheetId="1" r:id="rId1"/>
    <sheet name="Foglio calcolo(con FIP)" sheetId="2" state="hidden" r:id="rId2"/>
    <sheet name="Foglio calcolo(senza FIP) " sheetId="3" state="hidden" r:id="rId3"/>
  </sheets>
  <definedNames>
    <definedName name="_xlnm.Print_Area" localSheetId="0">'DEMO'!$A$2:$D$137</definedName>
    <definedName name="ElencoGenerale">#REF!</definedName>
  </definedNames>
  <calcPr fullCalcOnLoad="1"/>
</workbook>
</file>

<file path=xl/comments1.xml><?xml version="1.0" encoding="utf-8"?>
<comments xmlns="http://schemas.openxmlformats.org/spreadsheetml/2006/main">
  <authors>
    <author>c102265</author>
  </authors>
  <commentList>
    <comment ref="B7" authorId="0">
      <text>
        <r>
          <rPr>
            <sz val="8"/>
            <rFont val="Tahoma"/>
            <family val="2"/>
          </rPr>
          <t>Viene inserita in automatico la data del giorno di lavoro</t>
        </r>
      </text>
    </comment>
    <comment ref="B9" authorId="0">
      <text>
        <r>
          <rPr>
            <sz val="8"/>
            <rFont val="Tahoma"/>
            <family val="2"/>
          </rPr>
          <t>Da inserire obbligatoriamente ai fini del calcolo della durata del piano previdenziale</t>
        </r>
      </text>
    </comment>
    <comment ref="B17" authorId="0">
      <text>
        <r>
          <rPr>
            <sz val="8"/>
            <rFont val="Tahoma"/>
            <family val="2"/>
          </rPr>
          <t>Indicare il reddito imponibile come riportato sulla dichiarazione dei redditi
(al lordo dei contributi versati a forme di previdenza complementare)</t>
        </r>
      </text>
    </comment>
    <comment ref="B19" authorId="0">
      <text>
        <r>
          <rPr>
            <sz val="8"/>
            <rFont val="Tahoma"/>
            <family val="2"/>
          </rPr>
          <t>Indicare solo il proprio contributo e quello eventuale del proprio datore di lavoro (non il TFR che non concorre alla determinazione dell'importo deducibile)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E' il risparmio fiscale annuo conseguibile in fase di accumulo, senza tenere conto della tassazione finale delle prestazioni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sz val="8"/>
            <rFont val="Tahoma"/>
            <family val="2"/>
          </rPr>
          <t>E' calcolata come differenza fra età dell'aderente e età al pensionamento</t>
        </r>
      </text>
    </comment>
    <comment ref="B22" authorId="0">
      <text>
        <r>
          <rPr>
            <sz val="8"/>
            <rFont val="Tahoma"/>
            <family val="2"/>
          </rPr>
          <t xml:space="preserve">Calcolato come differenza fra reddito imponibile IRPEF e contributo alla previdenza complementare
</t>
        </r>
      </text>
    </comment>
    <comment ref="B24" authorId="0">
      <text>
        <r>
          <rPr>
            <sz val="8"/>
            <rFont val="Tahoma"/>
            <family val="2"/>
          </rPr>
          <t>E' la differenza tra l'IRPEF calcolata sul reddito imponibile e quella calcolata sul reddito imponibile al netto dei contributi versati alla previdenza complementare</t>
        </r>
      </text>
    </comment>
    <comment ref="B25" authorId="0">
      <text>
        <r>
          <rPr>
            <sz val="8"/>
            <rFont val="Tahoma"/>
            <family val="2"/>
          </rPr>
          <t>E' calcolato come differenza tra le addizionali applicate al reddito imponibile e quelle al netto dei contributi</t>
        </r>
      </text>
    </comment>
    <comment ref="B31" authorId="0">
      <text>
        <r>
          <rPr>
            <sz val="8"/>
            <rFont val="Tahoma"/>
            <family val="2"/>
          </rPr>
          <t>Rapporto fra il risparmio fiscale annuo e il contributo annuo versato alla previdenza complementare</t>
        </r>
      </text>
    </comment>
    <comment ref="B39" authorId="0">
      <text>
        <r>
          <rPr>
            <sz val="8"/>
            <rFont val="Tahoma"/>
            <family val="2"/>
          </rPr>
          <t>Ottenuto come differenza tra il risparmio fiscale sui contributi e la tassazione finale delle prestazioni sotto forma di capitale</t>
        </r>
      </text>
    </comment>
    <comment ref="B38" authorId="0">
      <text>
        <r>
          <rPr>
            <sz val="8"/>
            <rFont val="Tahoma"/>
            <family val="2"/>
          </rPr>
          <t xml:space="preserve">Calcolata applicando ai contributi complessivamente versati e dedotti la ritenuta a titolo definitivo variabile dal 15% al 9% in funzione del numero di anni di durata del piano pensionistico
</t>
        </r>
      </text>
    </comment>
    <comment ref="B11" authorId="0">
      <text>
        <r>
          <rPr>
            <sz val="8"/>
            <rFont val="Tahoma"/>
            <family val="2"/>
          </rPr>
          <t>Viene individuata in automatico sulla base delle aliquote 2015</t>
        </r>
      </text>
    </comment>
    <comment ref="B10" authorId="0">
      <text>
        <r>
          <rPr>
            <sz val="8"/>
            <rFont val="Tahoma"/>
            <family val="2"/>
          </rPr>
          <t xml:space="preserve">Individuare la regione di appartenenza
</t>
        </r>
      </text>
    </comment>
    <comment ref="B12" authorId="0">
      <text>
        <r>
          <rPr>
            <sz val="8"/>
            <rFont val="Tahoma"/>
            <family val="2"/>
          </rPr>
          <t>Indicare il Comune di appartenenza</t>
        </r>
        <r>
          <rPr>
            <sz val="8"/>
            <rFont val="Tahoma"/>
            <family val="2"/>
          </rPr>
          <t xml:space="preserve">
</t>
        </r>
      </text>
    </comment>
    <comment ref="B35" authorId="0">
      <text>
        <r>
          <rPr>
            <sz val="8"/>
            <rFont val="Tahoma"/>
            <family val="2"/>
          </rPr>
          <t xml:space="preserve">Contributo annuo per numero di anni di partecipazione
</t>
        </r>
      </text>
    </comment>
    <comment ref="B36" authorId="0">
      <text>
        <r>
          <rPr>
            <sz val="8"/>
            <rFont val="Tahoma"/>
            <family val="2"/>
          </rPr>
          <t xml:space="preserve">Risparmio annuo per numero di anni di contributi 
</t>
        </r>
      </text>
    </comment>
    <comment ref="B26" authorId="0">
      <text>
        <r>
          <rPr>
            <sz val="8"/>
            <rFont val="Tahoma"/>
            <family val="2"/>
          </rPr>
          <t>E' calcolato come differenza tra le addizionali applicate al reddito imponibile e quelle al netto dei contributi</t>
        </r>
      </text>
    </comment>
  </commentList>
</comments>
</file>

<file path=xl/sharedStrings.xml><?xml version="1.0" encoding="utf-8"?>
<sst xmlns="http://schemas.openxmlformats.org/spreadsheetml/2006/main" count="59" uniqueCount="49">
  <si>
    <t>CALCOLATORE DEL RISPARMIO FISCALE</t>
  </si>
  <si>
    <t>determinato dal versamento di contributi a Forme pensionistiche complementari (istituite ai sensi Dlgs. 252/05)</t>
  </si>
  <si>
    <t>Decorrenza adesione</t>
  </si>
  <si>
    <t>ABRUZZO</t>
  </si>
  <si>
    <t>ALTO ADIGE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</si>
  <si>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</si>
  <si>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</si>
  <si>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</si>
  <si>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</si>
  <si>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</si>
  <si>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</si>
  <si>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</si>
  <si>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</si>
  <si>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</si>
  <si>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</si>
  <si>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</si>
  <si>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</si>
  <si>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</si>
  <si>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</si>
  <si>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</si>
  <si>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</t>
  </si>
  <si>
    <t>UMBRIA</t>
  </si>
  <si>
    <t>VALLE D'AOSTA</t>
  </si>
  <si>
    <t>REDDITO IMPONIBILE SENZA PIP</t>
  </si>
  <si>
    <t>Irpef</t>
  </si>
  <si>
    <t>ADDIZIONALE REGIONALE</t>
  </si>
  <si>
    <t>ADDIZIONALE COMUNALE</t>
  </si>
  <si>
    <t>IMPOSTA TOTALE</t>
  </si>
  <si>
    <t>CON PIP</t>
  </si>
  <si>
    <t>VENETO</t>
  </si>
  <si>
    <t>REDDITO IMPONIBILE</t>
  </si>
  <si>
    <t>Scaglioni IRE</t>
  </si>
  <si>
    <t>Reddito imponibile IRE</t>
  </si>
  <si>
    <t>ELENCHI PER CONVALIDA ETICHETTE</t>
  </si>
  <si>
    <t>REGIONI</t>
  </si>
  <si>
    <t>durata</t>
  </si>
  <si>
    <t>IRE</t>
  </si>
  <si>
    <t>copia da foglio risparmio fiscale</t>
  </si>
  <si>
    <t>M</t>
  </si>
  <si>
    <t>F</t>
  </si>
  <si>
    <t>aliquota tassazione finale</t>
  </si>
  <si>
    <t>aliquota tassazione finale ( tenendo conto del periodo massimo)</t>
  </si>
  <si>
    <t>aliquota standard</t>
  </si>
  <si>
    <t>contributo annuo dedotto</t>
  </si>
  <si>
    <t>contributi complessivi dedotti</t>
  </si>
  <si>
    <t>tassazione finale</t>
  </si>
  <si>
    <t>Età PENSIONE</t>
  </si>
  <si>
    <t>Aliquote 2009</t>
  </si>
  <si>
    <t>NB: Si tratta di uno strumento ad uso esclusivo delle agenzie, non è prevista la consegna ai clienti.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</si>
</sst>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0.0%"/>
    <numFmt numFmtId="172" formatCode="0.0000000"/>
    <numFmt numFmtId="173" formatCode="0.000000"/>
    <numFmt numFmtId="174" formatCode="0.00000"/>
    <numFmt numFmtId="175" formatCode="0.0000"/>
    <numFmt numFmtId="176" formatCode="_-[$€-2]\ * #,##0.00_-;\-[$€-2]\ * #,##0.00_-;_-[$€-2]\ * &quot;-&quot;??_-"/>
    <numFmt numFmtId="177" formatCode="_-[$€-2]\ * #,##0.00_-;\-[$€-2]\ * #,##0.00_-;_-[$€-2]\ * &quot;-&quot;??_-;_-@_-"/>
    <numFmt numFmtId="178" formatCode="_-[$€-2]\ * #,##0.0_-;\-[$€-2]\ * #,##0.0_-;_-[$€-2]\ * &quot;-&quot;??_-"/>
    <numFmt numFmtId="179" formatCode="0.0"/>
    <numFmt numFmtId="180" formatCode="0.000"/>
    <numFmt numFmtId="181" formatCode="#,##0_ ;\-#,##0\ 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8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u val="single"/>
      <sz val="10"/>
      <color indexed="56"/>
      <name val="Arial"/>
      <family val="2"/>
    </font>
    <font>
      <i/>
      <sz val="11"/>
      <color indexed="56"/>
      <name val="Arial"/>
      <family val="2"/>
    </font>
    <font>
      <i/>
      <sz val="12"/>
      <color indexed="56"/>
      <name val="Arial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56"/>
      <name val="Arial"/>
      <family val="2"/>
    </font>
    <font>
      <b/>
      <i/>
      <sz val="10"/>
      <color indexed="10"/>
      <name val="Arial"/>
      <family val="2"/>
    </font>
    <font>
      <sz val="10"/>
      <color indexed="56"/>
      <name val="Arial"/>
      <family val="2"/>
    </font>
    <font>
      <sz val="9"/>
      <name val="Calibri"/>
      <family val="2"/>
    </font>
    <font>
      <sz val="11"/>
      <color indexed="56"/>
      <name val="Calibri"/>
      <family val="2"/>
    </font>
    <font>
      <b/>
      <sz val="24"/>
      <color indexed="51"/>
      <name val="Cambria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3"/>
      <name val="Arial"/>
      <family val="2"/>
    </font>
    <font>
      <i/>
      <sz val="11"/>
      <color theme="3"/>
      <name val="Arial"/>
      <family val="2"/>
    </font>
    <font>
      <i/>
      <sz val="12"/>
      <color theme="3"/>
      <name val="Arial"/>
      <family val="2"/>
    </font>
    <font>
      <b/>
      <sz val="11"/>
      <color rgb="FF002060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3"/>
      <name val="Calibri"/>
      <family val="2"/>
    </font>
    <font>
      <b/>
      <sz val="10"/>
      <color theme="3"/>
      <name val="Arial"/>
      <family val="2"/>
    </font>
    <font>
      <b/>
      <i/>
      <sz val="10"/>
      <color rgb="FFFF000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FF0000"/>
      <name val="Arial"/>
      <family val="2"/>
    </font>
    <font>
      <sz val="11"/>
      <color rgb="FF002060"/>
      <name val="Calibri"/>
      <family val="2"/>
    </font>
    <font>
      <b/>
      <sz val="24"/>
      <color rgb="FFFFC000"/>
      <name val="Cambria"/>
      <family val="1"/>
    </font>
    <font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rgb="FFFFCC66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FFCC66"/>
      </right>
      <top style="hair">
        <color rgb="FFFFC000"/>
      </top>
      <bottom style="hair">
        <color rgb="FFFFC000"/>
      </bottom>
    </border>
    <border>
      <left style="medium"/>
      <right style="thin">
        <color rgb="FFFFCC66"/>
      </right>
      <top style="hair">
        <color rgb="FFFFC00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FFCC66"/>
      </bottom>
    </border>
    <border>
      <left style="thin">
        <color rgb="FFFFCC66"/>
      </left>
      <right style="thin">
        <color rgb="FFFFCC66"/>
      </right>
      <top style="thin">
        <color rgb="FFFFCC66"/>
      </top>
      <bottom style="thin">
        <color rgb="FFFFCC66"/>
      </bottom>
    </border>
    <border>
      <left>
        <color indexed="63"/>
      </left>
      <right>
        <color indexed="63"/>
      </right>
      <top>
        <color indexed="63"/>
      </top>
      <bottom style="thin">
        <color rgb="FFFFCC66"/>
      </bottom>
    </border>
    <border>
      <left style="medium"/>
      <right style="thin">
        <color rgb="FFFFCC6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CC66"/>
      </top>
      <bottom>
        <color indexed="63"/>
      </bottom>
    </border>
    <border>
      <left style="thin">
        <color rgb="FFFFC000"/>
      </left>
      <right>
        <color indexed="63"/>
      </right>
      <top>
        <color indexed="63"/>
      </top>
      <bottom>
        <color indexed="63"/>
      </bottom>
    </border>
    <border>
      <left style="thin">
        <color theme="8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8" tint="0.5999900102615356"/>
      </top>
      <bottom>
        <color indexed="63"/>
      </bottom>
    </border>
    <border>
      <left style="medium"/>
      <right>
        <color indexed="63"/>
      </right>
      <top style="hair">
        <color theme="8" tint="0.5999900102615356"/>
      </top>
      <bottom>
        <color indexed="63"/>
      </bottom>
    </border>
    <border>
      <left style="medium"/>
      <right style="thin">
        <color theme="8" tint="0.5999900102615356"/>
      </right>
      <top style="hair">
        <color theme="8" tint="0.5999900102615356"/>
      </top>
      <bottom>
        <color indexed="63"/>
      </bottom>
    </border>
    <border>
      <left>
        <color indexed="63"/>
      </left>
      <right>
        <color indexed="63"/>
      </right>
      <top style="hair">
        <color rgb="FFFFC000"/>
      </top>
      <bottom>
        <color indexed="63"/>
      </bottom>
    </border>
    <border>
      <left style="hair">
        <color rgb="FFFFC000"/>
      </left>
      <right>
        <color indexed="63"/>
      </right>
      <top style="hair">
        <color rgb="FFFFC000"/>
      </top>
      <bottom style="hair">
        <color rgb="FFFFC000"/>
      </bottom>
    </border>
    <border>
      <left style="medium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C000"/>
      </right>
      <top>
        <color indexed="63"/>
      </top>
      <bottom>
        <color indexed="63"/>
      </bottom>
    </border>
    <border>
      <left style="hair">
        <color rgb="FFFF9933"/>
      </left>
      <right>
        <color indexed="63"/>
      </right>
      <top>
        <color indexed="63"/>
      </top>
      <bottom>
        <color indexed="63"/>
      </bottom>
    </border>
    <border>
      <left style="hair">
        <color rgb="FFFF9933"/>
      </left>
      <right>
        <color indexed="63"/>
      </right>
      <top style="hair">
        <color rgb="FFFF9933"/>
      </top>
      <bottom style="hair">
        <color rgb="FFFF9933"/>
      </bottom>
    </border>
    <border>
      <left>
        <color indexed="63"/>
      </left>
      <right style="thin">
        <color rgb="FFFFC000"/>
      </right>
      <top style="thin">
        <color rgb="FFFFC000"/>
      </top>
      <bottom style="hair">
        <color rgb="FFFFC000"/>
      </bottom>
    </border>
    <border>
      <left>
        <color indexed="63"/>
      </left>
      <right style="thin">
        <color rgb="FFFFC000"/>
      </right>
      <top>
        <color indexed="63"/>
      </top>
      <bottom>
        <color indexed="63"/>
      </bottom>
    </border>
    <border>
      <left>
        <color indexed="63"/>
      </left>
      <right style="thin">
        <color rgb="FFFFC000"/>
      </right>
      <top style="hair">
        <color rgb="FFFFC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 style="thin">
        <color rgb="FFFFC00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 style="hair">
        <color rgb="FFFFC000"/>
      </top>
      <bottom style="hair">
        <color rgb="FFFFC000"/>
      </bottom>
    </border>
    <border>
      <left>
        <color indexed="63"/>
      </left>
      <right>
        <color indexed="63"/>
      </right>
      <top style="thin">
        <color theme="8" tint="0.5999900102615356"/>
      </top>
      <bottom style="thin">
        <color theme="8" tint="0.5999900102615356"/>
      </bottom>
    </border>
    <border>
      <left style="thin">
        <color theme="8" tint="0.5999900102615356"/>
      </left>
      <right style="thin">
        <color theme="8" tint="0.5999900102615356"/>
      </right>
      <top style="thin">
        <color theme="8" tint="0.5999900102615356"/>
      </top>
      <bottom style="thin">
        <color theme="8" tint="0.5999900102615356"/>
      </bottom>
    </border>
    <border>
      <left style="medium"/>
      <right>
        <color indexed="63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theme="4"/>
      </top>
      <bottom>
        <color indexed="63"/>
      </bottom>
    </border>
    <border>
      <left style="hair">
        <color theme="4"/>
      </left>
      <right>
        <color indexed="63"/>
      </right>
      <top style="hair">
        <color theme="4"/>
      </top>
      <bottom style="double">
        <color rgb="FFFF0000"/>
      </bottom>
    </border>
    <border>
      <left style="hair">
        <color theme="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rgb="FFFF0000"/>
      </top>
      <bottom style="hair">
        <color theme="4"/>
      </bottom>
    </border>
    <border>
      <left style="hair">
        <color theme="4"/>
      </left>
      <right style="hair">
        <color theme="4"/>
      </right>
      <top style="double">
        <color rgb="FFFF0000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double">
        <color rgb="FFFF0000"/>
      </bottom>
    </border>
    <border>
      <left style="medium"/>
      <right>
        <color indexed="63"/>
      </right>
      <top style="medium">
        <color rgb="FFFFC000"/>
      </top>
      <bottom>
        <color indexed="63"/>
      </bottom>
    </border>
    <border>
      <left>
        <color indexed="63"/>
      </left>
      <right>
        <color indexed="63"/>
      </right>
      <top style="medium">
        <color rgb="FFFFC000"/>
      </top>
      <bottom>
        <color indexed="63"/>
      </bottom>
    </border>
    <border>
      <left style="thin">
        <color rgb="FFFFC000"/>
      </left>
      <right style="thin">
        <color rgb="FFFFC000"/>
      </right>
      <top style="thin">
        <color rgb="FFFFC000"/>
      </top>
      <bottom>
        <color indexed="63"/>
      </bottom>
    </border>
    <border>
      <left style="thin">
        <color rgb="FFFFC000"/>
      </left>
      <right style="thin">
        <color rgb="FFFFC000"/>
      </right>
      <top>
        <color indexed="63"/>
      </top>
      <bottom>
        <color indexed="63"/>
      </bottom>
    </border>
    <border>
      <left style="thin">
        <color rgb="FFFFC000"/>
      </left>
      <right style="thin">
        <color rgb="FFFFC000"/>
      </right>
      <top>
        <color indexed="63"/>
      </top>
      <bottom style="thin">
        <color rgb="FFFFC000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76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70" fontId="2" fillId="0" borderId="12" xfId="0" applyNumberFormat="1" applyFont="1" applyBorder="1" applyAlignment="1">
      <alignment/>
    </xf>
    <xf numFmtId="171" fontId="8" fillId="33" borderId="11" xfId="51" applyNumberFormat="1" applyFont="1" applyFill="1" applyBorder="1" applyAlignment="1">
      <alignment horizontal="center"/>
    </xf>
    <xf numFmtId="171" fontId="2" fillId="34" borderId="13" xfId="51" applyNumberFormat="1" applyFont="1" applyFill="1" applyBorder="1" applyAlignment="1">
      <alignment horizontal="center"/>
    </xf>
    <xf numFmtId="171" fontId="2" fillId="35" borderId="13" xfId="51" applyNumberFormat="1" applyFont="1" applyFill="1" applyBorder="1" applyAlignment="1">
      <alignment horizontal="center"/>
    </xf>
    <xf numFmtId="170" fontId="2" fillId="36" borderId="1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171" fontId="8" fillId="37" borderId="11" xfId="51" applyNumberFormat="1" applyFont="1" applyFill="1" applyBorder="1" applyAlignment="1">
      <alignment horizontal="center"/>
    </xf>
    <xf numFmtId="171" fontId="8" fillId="35" borderId="11" xfId="51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179" fontId="0" fillId="36" borderId="17" xfId="0" applyNumberFormat="1" applyFill="1" applyBorder="1" applyAlignment="1">
      <alignment/>
    </xf>
    <xf numFmtId="41" fontId="13" fillId="38" borderId="10" xfId="47" applyFont="1" applyFill="1" applyBorder="1" applyAlignment="1">
      <alignment horizontal="center" wrapText="1"/>
    </xf>
    <xf numFmtId="9" fontId="11" fillId="0" borderId="18" xfId="51" applyFont="1" applyBorder="1" applyAlignment="1">
      <alignment/>
    </xf>
    <xf numFmtId="176" fontId="11" fillId="0" borderId="19" xfId="44" applyFont="1" applyBorder="1" applyAlignment="1">
      <alignment/>
    </xf>
    <xf numFmtId="41" fontId="13" fillId="38" borderId="20" xfId="47" applyFont="1" applyFill="1" applyBorder="1" applyAlignment="1">
      <alignment horizontal="center" wrapText="1"/>
    </xf>
    <xf numFmtId="176" fontId="11" fillId="0" borderId="18" xfId="44" applyFont="1" applyBorder="1" applyAlignment="1">
      <alignment/>
    </xf>
    <xf numFmtId="176" fontId="11" fillId="0" borderId="21" xfId="0" applyNumberFormat="1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176" fontId="11" fillId="0" borderId="0" xfId="44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76" fontId="12" fillId="39" borderId="25" xfId="0" applyNumberFormat="1" applyFont="1" applyFill="1" applyBorder="1" applyAlignment="1">
      <alignment/>
    </xf>
    <xf numFmtId="171" fontId="12" fillId="39" borderId="26" xfId="51" applyNumberFormat="1" applyFont="1" applyFill="1" applyBorder="1" applyAlignment="1">
      <alignment/>
    </xf>
    <xf numFmtId="41" fontId="13" fillId="38" borderId="27" xfId="47" applyFont="1" applyFill="1" applyBorder="1" applyAlignment="1">
      <alignment horizontal="center" wrapText="1"/>
    </xf>
    <xf numFmtId="41" fontId="13" fillId="38" borderId="20" xfId="0" applyNumberFormat="1" applyFont="1" applyFill="1" applyBorder="1" applyAlignment="1">
      <alignment horizontal="center" wrapText="1"/>
    </xf>
    <xf numFmtId="178" fontId="11" fillId="0" borderId="10" xfId="4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22" xfId="51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0" fontId="0" fillId="40" borderId="10" xfId="51" applyNumberFormat="1" applyFont="1" applyFill="1" applyBorder="1" applyAlignment="1">
      <alignment/>
    </xf>
    <xf numFmtId="9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0" fillId="40" borderId="10" xfId="0" applyFill="1" applyBorder="1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10" fontId="0" fillId="0" borderId="0" xfId="51" applyNumberFormat="1" applyFont="1" applyBorder="1" applyAlignment="1" quotePrefix="1">
      <alignment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38" borderId="10" xfId="0" applyFont="1" applyFill="1" applyBorder="1" applyAlignment="1">
      <alignment horizontal="right"/>
    </xf>
    <xf numFmtId="0" fontId="7" fillId="38" borderId="0" xfId="0" applyFont="1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170" fontId="0" fillId="38" borderId="10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8" borderId="0" xfId="0" applyFont="1" applyFill="1" applyAlignment="1">
      <alignment/>
    </xf>
    <xf numFmtId="0" fontId="1" fillId="38" borderId="0" xfId="0" applyFont="1" applyFill="1" applyBorder="1" applyAlignment="1">
      <alignment vertical="center"/>
    </xf>
    <xf numFmtId="0" fontId="2" fillId="38" borderId="0" xfId="0" applyFont="1" applyFill="1" applyAlignment="1">
      <alignment vertical="center"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5" fillId="33" borderId="22" xfId="0" applyFont="1" applyFill="1" applyBorder="1" applyAlignment="1">
      <alignment/>
    </xf>
    <xf numFmtId="170" fontId="2" fillId="35" borderId="12" xfId="0" applyNumberFormat="1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0" fontId="8" fillId="37" borderId="2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38" borderId="10" xfId="0" applyNumberFormat="1" applyFill="1" applyBorder="1" applyAlignment="1" quotePrefix="1">
      <alignment/>
    </xf>
    <xf numFmtId="0" fontId="0" fillId="38" borderId="0" xfId="0" applyNumberFormat="1" applyFill="1" applyBorder="1" applyAlignment="1" quotePrefix="1">
      <alignment/>
    </xf>
    <xf numFmtId="10" fontId="0" fillId="38" borderId="0" xfId="51" applyNumberFormat="1" applyFont="1" applyFill="1" applyBorder="1" applyAlignment="1" quotePrefix="1">
      <alignment/>
    </xf>
    <xf numFmtId="0" fontId="0" fillId="38" borderId="0" xfId="0" applyNumberFormat="1" applyFill="1" applyAlignment="1" quotePrefix="1">
      <alignment/>
    </xf>
    <xf numFmtId="14" fontId="0" fillId="38" borderId="0" xfId="0" applyNumberFormat="1" applyFill="1" applyAlignment="1">
      <alignment/>
    </xf>
    <xf numFmtId="0" fontId="0" fillId="0" borderId="10" xfId="0" applyNumberFormat="1" applyFill="1" applyBorder="1" applyAlignment="1" applyProtection="1" quotePrefix="1">
      <alignment/>
      <protection locked="0"/>
    </xf>
    <xf numFmtId="0" fontId="0" fillId="38" borderId="28" xfId="0" applyFill="1" applyBorder="1" applyAlignment="1">
      <alignment/>
    </xf>
    <xf numFmtId="0" fontId="4" fillId="38" borderId="28" xfId="0" applyFont="1" applyFill="1" applyBorder="1" applyAlignment="1">
      <alignment/>
    </xf>
    <xf numFmtId="0" fontId="61" fillId="38" borderId="29" xfId="0" applyFont="1" applyFill="1" applyBorder="1" applyAlignment="1">
      <alignment vertical="center"/>
    </xf>
    <xf numFmtId="0" fontId="61" fillId="38" borderId="10" xfId="0" applyFont="1" applyFill="1" applyBorder="1" applyAlignment="1">
      <alignment vertical="center"/>
    </xf>
    <xf numFmtId="0" fontId="61" fillId="38" borderId="30" xfId="0" applyFont="1" applyFill="1" applyBorder="1" applyAlignment="1">
      <alignment vertical="center"/>
    </xf>
    <xf numFmtId="0" fontId="61" fillId="0" borderId="31" xfId="0" applyFont="1" applyBorder="1" applyAlignment="1">
      <alignment vertical="center" wrapText="1"/>
    </xf>
    <xf numFmtId="0" fontId="33" fillId="42" borderId="32" xfId="0" applyFont="1" applyFill="1" applyBorder="1" applyAlignment="1" applyProtection="1">
      <alignment horizontal="center" vertical="center"/>
      <protection locked="0"/>
    </xf>
    <xf numFmtId="10" fontId="34" fillId="0" borderId="32" xfId="51" applyNumberFormat="1" applyFont="1" applyFill="1" applyBorder="1" applyAlignment="1">
      <alignment horizontal="center" vertical="center"/>
    </xf>
    <xf numFmtId="10" fontId="33" fillId="42" borderId="32" xfId="51" applyNumberFormat="1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>
      <alignment horizontal="center" vertical="center"/>
    </xf>
    <xf numFmtId="170" fontId="33" fillId="42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6" fillId="38" borderId="10" xfId="0" applyFont="1" applyFill="1" applyBorder="1" applyAlignment="1">
      <alignment horizontal="center" vertical="center"/>
    </xf>
    <xf numFmtId="0" fontId="67" fillId="38" borderId="0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0" fontId="68" fillId="6" borderId="40" xfId="0" applyFont="1" applyFill="1" applyBorder="1" applyAlignment="1">
      <alignment horizontal="left"/>
    </xf>
    <xf numFmtId="0" fontId="68" fillId="6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38" borderId="41" xfId="0" applyFont="1" applyFill="1" applyBorder="1" applyAlignment="1">
      <alignment/>
    </xf>
    <xf numFmtId="9" fontId="69" fillId="38" borderId="42" xfId="51" applyFont="1" applyFill="1" applyBorder="1" applyAlignment="1">
      <alignment horizontal="center" vertical="center" wrapText="1"/>
    </xf>
    <xf numFmtId="0" fontId="1" fillId="38" borderId="43" xfId="0" applyFont="1" applyFill="1" applyBorder="1" applyAlignment="1">
      <alignment vertical="center"/>
    </xf>
    <xf numFmtId="0" fontId="67" fillId="38" borderId="44" xfId="0" applyFont="1" applyFill="1" applyBorder="1" applyAlignment="1">
      <alignment horizontal="center" vertical="center"/>
    </xf>
    <xf numFmtId="0" fontId="0" fillId="38" borderId="43" xfId="0" applyFill="1" applyBorder="1" applyAlignment="1">
      <alignment/>
    </xf>
    <xf numFmtId="0" fontId="0" fillId="0" borderId="0" xfId="0" applyFill="1" applyBorder="1" applyAlignment="1">
      <alignment/>
    </xf>
    <xf numFmtId="10" fontId="70" fillId="42" borderId="32" xfId="51" applyNumberFormat="1" applyFont="1" applyFill="1" applyBorder="1" applyAlignment="1" applyProtection="1">
      <alignment horizontal="center" vertical="center"/>
      <protection locked="0"/>
    </xf>
    <xf numFmtId="0" fontId="61" fillId="38" borderId="10" xfId="0" applyFont="1" applyFill="1" applyBorder="1" applyAlignment="1">
      <alignment horizontal="right" vertical="center"/>
    </xf>
    <xf numFmtId="0" fontId="0" fillId="38" borderId="45" xfId="0" applyFill="1" applyBorder="1" applyAlignment="1">
      <alignment vertical="center"/>
    </xf>
    <xf numFmtId="171" fontId="71" fillId="38" borderId="46" xfId="51" applyNumberFormat="1" applyFont="1" applyFill="1" applyBorder="1" applyAlignment="1">
      <alignment horizontal="center" vertical="center"/>
    </xf>
    <xf numFmtId="170" fontId="40" fillId="0" borderId="46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72" fillId="6" borderId="10" xfId="0" applyFont="1" applyFill="1" applyBorder="1" applyAlignment="1">
      <alignment vertical="center" wrapText="1"/>
    </xf>
    <xf numFmtId="0" fontId="2" fillId="38" borderId="28" xfId="0" applyFont="1" applyFill="1" applyBorder="1" applyAlignment="1">
      <alignment/>
    </xf>
    <xf numFmtId="43" fontId="0" fillId="38" borderId="0" xfId="46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0" fontId="0" fillId="38" borderId="47" xfId="0" applyFill="1" applyBorder="1" applyAlignment="1">
      <alignment/>
    </xf>
    <xf numFmtId="170" fontId="73" fillId="38" borderId="48" xfId="0" applyNumberFormat="1" applyFont="1" applyFill="1" applyBorder="1" applyAlignment="1">
      <alignment horizontal="center" vertical="center"/>
    </xf>
    <xf numFmtId="0" fontId="0" fillId="38" borderId="49" xfId="0" applyFill="1" applyBorder="1" applyAlignment="1">
      <alignment/>
    </xf>
    <xf numFmtId="0" fontId="0" fillId="38" borderId="48" xfId="0" applyFill="1" applyBorder="1" applyAlignment="1">
      <alignment/>
    </xf>
    <xf numFmtId="0" fontId="2" fillId="38" borderId="48" xfId="0" applyFont="1" applyFill="1" applyBorder="1" applyAlignment="1">
      <alignment vertical="center"/>
    </xf>
    <xf numFmtId="0" fontId="2" fillId="38" borderId="48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Border="1" applyAlignment="1">
      <alignment/>
    </xf>
    <xf numFmtId="9" fontId="2" fillId="0" borderId="48" xfId="51" applyFont="1" applyBorder="1" applyAlignment="1">
      <alignment/>
    </xf>
    <xf numFmtId="0" fontId="0" fillId="0" borderId="48" xfId="0" applyNumberFormat="1" applyFill="1" applyBorder="1" applyAlignment="1" applyProtection="1" quotePrefix="1">
      <alignment/>
      <protection locked="0"/>
    </xf>
    <xf numFmtId="0" fontId="0" fillId="0" borderId="48" xfId="0" applyNumberFormat="1" applyBorder="1" applyAlignment="1" quotePrefix="1">
      <alignment/>
    </xf>
    <xf numFmtId="0" fontId="0" fillId="38" borderId="48" xfId="0" applyNumberFormat="1" applyFill="1" applyBorder="1" applyAlignment="1" quotePrefix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6" xfId="0" applyFont="1" applyBorder="1" applyAlignment="1">
      <alignment/>
    </xf>
    <xf numFmtId="170" fontId="3" fillId="42" borderId="53" xfId="0" applyNumberFormat="1" applyFont="1" applyFill="1" applyBorder="1" applyAlignment="1" applyProtection="1">
      <alignment horizontal="center" vertical="center"/>
      <protection locked="0"/>
    </xf>
    <xf numFmtId="14" fontId="68" fillId="0" borderId="0" xfId="0" applyNumberFormat="1" applyFont="1" applyFill="1" applyBorder="1" applyAlignment="1">
      <alignment horizontal="center" vertical="center"/>
    </xf>
    <xf numFmtId="170" fontId="74" fillId="6" borderId="38" xfId="0" applyNumberFormat="1" applyFont="1" applyFill="1" applyBorder="1" applyAlignment="1">
      <alignment horizontal="center"/>
    </xf>
    <xf numFmtId="0" fontId="75" fillId="38" borderId="54" xfId="0" applyFont="1" applyFill="1" applyBorder="1" applyAlignment="1">
      <alignment/>
    </xf>
    <xf numFmtId="170" fontId="68" fillId="6" borderId="55" xfId="0" applyNumberFormat="1" applyFont="1" applyFill="1" applyBorder="1" applyAlignment="1">
      <alignment horizontal="center"/>
    </xf>
    <xf numFmtId="0" fontId="76" fillId="6" borderId="56" xfId="0" applyFont="1" applyFill="1" applyBorder="1" applyAlignment="1">
      <alignment vertical="center" wrapText="1"/>
    </xf>
    <xf numFmtId="170" fontId="39" fillId="6" borderId="57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/>
    </xf>
    <xf numFmtId="0" fontId="2" fillId="38" borderId="56" xfId="0" applyFont="1" applyFill="1" applyBorder="1" applyAlignment="1">
      <alignment/>
    </xf>
    <xf numFmtId="0" fontId="72" fillId="6" borderId="59" xfId="0" applyFont="1" applyFill="1" applyBorder="1" applyAlignment="1">
      <alignment vertical="center"/>
    </xf>
    <xf numFmtId="170" fontId="68" fillId="6" borderId="60" xfId="0" applyNumberFormat="1" applyFont="1" applyFill="1" applyBorder="1" applyAlignment="1">
      <alignment horizontal="center" vertical="center"/>
    </xf>
    <xf numFmtId="0" fontId="44" fillId="38" borderId="61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" fillId="0" borderId="61" xfId="0" applyFont="1" applyBorder="1" applyAlignment="1">
      <alignment/>
    </xf>
    <xf numFmtId="0" fontId="72" fillId="6" borderId="62" xfId="0" applyFont="1" applyFill="1" applyBorder="1" applyAlignment="1">
      <alignment vertical="center" wrapText="1"/>
    </xf>
    <xf numFmtId="170" fontId="68" fillId="6" borderId="63" xfId="0" applyNumberFormat="1" applyFont="1" applyFill="1" applyBorder="1" applyAlignment="1">
      <alignment horizontal="center" vertical="center"/>
    </xf>
    <xf numFmtId="170" fontId="68" fillId="6" borderId="64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0" fontId="68" fillId="0" borderId="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0" fillId="38" borderId="36" xfId="0" applyFill="1" applyBorder="1" applyAlignment="1">
      <alignment/>
    </xf>
    <xf numFmtId="0" fontId="2" fillId="38" borderId="36" xfId="0" applyFont="1" applyFill="1" applyBorder="1" applyAlignment="1" quotePrefix="1">
      <alignment horizontal="right"/>
    </xf>
    <xf numFmtId="0" fontId="77" fillId="0" borderId="0" xfId="0" applyFont="1" applyFill="1" applyBorder="1" applyAlignment="1">
      <alignment horizontal="left" vertical="center" wrapText="1"/>
    </xf>
    <xf numFmtId="0" fontId="78" fillId="6" borderId="65" xfId="0" applyFont="1" applyFill="1" applyBorder="1" applyAlignment="1">
      <alignment horizontal="center" vertical="center"/>
    </xf>
    <xf numFmtId="0" fontId="78" fillId="6" borderId="66" xfId="0" applyFont="1" applyFill="1" applyBorder="1" applyAlignment="1">
      <alignment horizontal="center" vertical="center"/>
    </xf>
    <xf numFmtId="0" fontId="66" fillId="38" borderId="65" xfId="0" applyFont="1" applyFill="1" applyBorder="1" applyAlignment="1">
      <alignment horizontal="center" vertical="center"/>
    </xf>
    <xf numFmtId="0" fontId="67" fillId="38" borderId="66" xfId="0" applyFont="1" applyFill="1" applyBorder="1" applyAlignment="1">
      <alignment horizontal="center" vertical="center"/>
    </xf>
    <xf numFmtId="0" fontId="79" fillId="39" borderId="67" xfId="0" applyFont="1" applyFill="1" applyBorder="1" applyAlignment="1">
      <alignment horizontal="center" vertical="center" wrapText="1"/>
    </xf>
    <xf numFmtId="0" fontId="79" fillId="39" borderId="68" xfId="0" applyFont="1" applyFill="1" applyBorder="1" applyAlignment="1">
      <alignment horizontal="center"/>
    </xf>
    <xf numFmtId="0" fontId="79" fillId="39" borderId="69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66675</xdr:rowOff>
    </xdr:from>
    <xdr:to>
      <xdr:col>0</xdr:col>
      <xdr:colOff>3314700</xdr:colOff>
      <xdr:row>5</xdr:row>
      <xdr:rowOff>219075</xdr:rowOff>
    </xdr:to>
    <xdr:sp>
      <xdr:nvSpPr>
        <xdr:cNvPr id="1" name="Rettangolo arrotondato 5"/>
        <xdr:cNvSpPr>
          <a:spLocks/>
        </xdr:cNvSpPr>
      </xdr:nvSpPr>
      <xdr:spPr>
        <a:xfrm>
          <a:off x="19050" y="1066800"/>
          <a:ext cx="3295650" cy="257175"/>
        </a:xfrm>
        <a:prstGeom prst="roundRect">
          <a:avLst/>
        </a:prstGeom>
        <a:gradFill rotWithShape="1">
          <a:gsLst>
            <a:gs pos="0">
              <a:srgbClr val="FFC000"/>
            </a:gs>
            <a:gs pos="80000">
              <a:srgbClr val="FFFF99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DATI</a:t>
          </a:r>
          <a:r>
            <a:rPr lang="en-US" cap="none" sz="1100" b="0" i="0" u="none" baseline="0">
              <a:solidFill>
                <a:srgbClr val="003366"/>
              </a:solidFill>
            </a:rPr>
            <a:t> ADERENTE: Inserire i dati nei campi in giallo</a:t>
          </a:r>
        </a:p>
      </xdr:txBody>
    </xdr:sp>
    <xdr:clientData/>
  </xdr:twoCellAnchor>
  <xdr:twoCellAnchor>
    <xdr:from>
      <xdr:col>2</xdr:col>
      <xdr:colOff>190500</xdr:colOff>
      <xdr:row>37</xdr:row>
      <xdr:rowOff>361950</xdr:rowOff>
    </xdr:from>
    <xdr:to>
      <xdr:col>2</xdr:col>
      <xdr:colOff>847725</xdr:colOff>
      <xdr:row>39</xdr:row>
      <xdr:rowOff>19050</xdr:rowOff>
    </xdr:to>
    <xdr:sp>
      <xdr:nvSpPr>
        <xdr:cNvPr id="2" name="AutoShape 3"/>
        <xdr:cNvSpPr>
          <a:spLocks/>
        </xdr:cNvSpPr>
      </xdr:nvSpPr>
      <xdr:spPr>
        <a:xfrm rot="10765265">
          <a:off x="6029325" y="8467725"/>
          <a:ext cx="657225" cy="390525"/>
        </a:xfrm>
        <a:prstGeom prst="rightArrow">
          <a:avLst>
            <a:gd name="adj1" fmla="val 24092"/>
            <a:gd name="adj2" fmla="val -18050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95250</xdr:rowOff>
    </xdr:from>
    <xdr:to>
      <xdr:col>2</xdr:col>
      <xdr:colOff>1209675</xdr:colOff>
      <xdr:row>12</xdr:row>
      <xdr:rowOff>95250</xdr:rowOff>
    </xdr:to>
    <xdr:sp>
      <xdr:nvSpPr>
        <xdr:cNvPr id="3" name="Line 132"/>
        <xdr:cNvSpPr>
          <a:spLocks/>
        </xdr:cNvSpPr>
      </xdr:nvSpPr>
      <xdr:spPr>
        <a:xfrm>
          <a:off x="5857875" y="2667000"/>
          <a:ext cx="1190625" cy="0"/>
        </a:xfrm>
        <a:prstGeom prst="line">
          <a:avLst/>
        </a:prstGeom>
        <a:noFill/>
        <a:ln w="28575" cmpd="sng">
          <a:solidFill>
            <a:srgbClr val="FFC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295275</xdr:rowOff>
    </xdr:from>
    <xdr:to>
      <xdr:col>0</xdr:col>
      <xdr:colOff>3314700</xdr:colOff>
      <xdr:row>19</xdr:row>
      <xdr:rowOff>47625</xdr:rowOff>
    </xdr:to>
    <xdr:sp>
      <xdr:nvSpPr>
        <xdr:cNvPr id="4" name="Rettangolo arrotondato 6"/>
        <xdr:cNvSpPr>
          <a:spLocks/>
        </xdr:cNvSpPr>
      </xdr:nvSpPr>
      <xdr:spPr>
        <a:xfrm>
          <a:off x="19050" y="3819525"/>
          <a:ext cx="3295650" cy="285750"/>
        </a:xfrm>
        <a:prstGeom prst="roundRect">
          <a:avLst/>
        </a:prstGeom>
        <a:gradFill rotWithShape="1">
          <a:gsLst>
            <a:gs pos="0">
              <a:srgbClr val="FFC000"/>
            </a:gs>
            <a:gs pos="80000">
              <a:srgbClr val="FFFF99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Contributo</a:t>
          </a:r>
          <a:r>
            <a:rPr lang="en-US" cap="none" sz="1100" b="0" i="0" u="none" baseline="0">
              <a:solidFill>
                <a:srgbClr val="003366"/>
              </a:solidFill>
            </a:rPr>
            <a:t> annuo alla previdenza complementare</a:t>
          </a:r>
        </a:p>
      </xdr:txBody>
    </xdr:sp>
    <xdr:clientData/>
  </xdr:twoCellAnchor>
  <xdr:twoCellAnchor>
    <xdr:from>
      <xdr:col>0</xdr:col>
      <xdr:colOff>28575</xdr:colOff>
      <xdr:row>20</xdr:row>
      <xdr:rowOff>66675</xdr:rowOff>
    </xdr:from>
    <xdr:to>
      <xdr:col>0</xdr:col>
      <xdr:colOff>3324225</xdr:colOff>
      <xdr:row>22</xdr:row>
      <xdr:rowOff>38100</xdr:rowOff>
    </xdr:to>
    <xdr:sp>
      <xdr:nvSpPr>
        <xdr:cNvPr id="5" name="Rettangolo arrotondato 7"/>
        <xdr:cNvSpPr>
          <a:spLocks/>
        </xdr:cNvSpPr>
      </xdr:nvSpPr>
      <xdr:spPr>
        <a:xfrm>
          <a:off x="28575" y="4276725"/>
          <a:ext cx="3295650" cy="257175"/>
        </a:xfrm>
        <a:prstGeom prst="roundRect">
          <a:avLst/>
        </a:prstGeom>
        <a:gradFill rotWithShape="1">
          <a:gsLst>
            <a:gs pos="0">
              <a:srgbClr val="DBEEF4"/>
            </a:gs>
            <a:gs pos="80000">
              <a:srgbClr val="DBEEF4"/>
            </a:gs>
          </a:gsLst>
          <a:lin ang="5400000" scaled="1"/>
        </a:gradFill>
        <a:ln w="952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REDDITO</a:t>
          </a:r>
          <a:r>
            <a:rPr lang="en-US" cap="none" sz="1100" b="1" i="0" u="none" baseline="0">
              <a:solidFill>
                <a:srgbClr val="003366"/>
              </a:solidFill>
            </a:rPr>
            <a:t> IMPONIBILE NETTO</a:t>
          </a:r>
        </a:p>
      </xdr:txBody>
    </xdr:sp>
    <xdr:clientData/>
  </xdr:twoCellAnchor>
  <xdr:twoCellAnchor>
    <xdr:from>
      <xdr:col>0</xdr:col>
      <xdr:colOff>704850</xdr:colOff>
      <xdr:row>27</xdr:row>
      <xdr:rowOff>57150</xdr:rowOff>
    </xdr:from>
    <xdr:to>
      <xdr:col>2</xdr:col>
      <xdr:colOff>1009650</xdr:colOff>
      <xdr:row>31</xdr:row>
      <xdr:rowOff>257175</xdr:rowOff>
    </xdr:to>
    <xdr:sp>
      <xdr:nvSpPr>
        <xdr:cNvPr id="6" name="Rettangolo arrotondato 8"/>
        <xdr:cNvSpPr>
          <a:spLocks/>
        </xdr:cNvSpPr>
      </xdr:nvSpPr>
      <xdr:spPr>
        <a:xfrm>
          <a:off x="704850" y="5419725"/>
          <a:ext cx="6143625" cy="1047750"/>
        </a:xfrm>
        <a:prstGeom prst="roundRect">
          <a:avLst/>
        </a:prstGeom>
        <a:noFill/>
        <a:ln w="1587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104775</xdr:rowOff>
    </xdr:from>
    <xdr:to>
      <xdr:col>3</xdr:col>
      <xdr:colOff>38100</xdr:colOff>
      <xdr:row>31</xdr:row>
      <xdr:rowOff>28575</xdr:rowOff>
    </xdr:to>
    <xdr:sp>
      <xdr:nvSpPr>
        <xdr:cNvPr id="7" name="AutoShape 4"/>
        <xdr:cNvSpPr>
          <a:spLocks/>
        </xdr:cNvSpPr>
      </xdr:nvSpPr>
      <xdr:spPr>
        <a:xfrm rot="5248431">
          <a:off x="5934075" y="4762500"/>
          <a:ext cx="1162050" cy="1476375"/>
        </a:xfrm>
        <a:prstGeom prst="curvedDownArrow">
          <a:avLst>
            <a:gd name="adj1" fmla="val 10731"/>
            <a:gd name="adj2" fmla="val 25777"/>
          </a:avLst>
        </a:prstGeom>
        <a:gradFill rotWithShape="1">
          <a:gsLst>
            <a:gs pos="0">
              <a:srgbClr val="DBEEF4"/>
            </a:gs>
            <a:gs pos="80000">
              <a:srgbClr val="DBEEF4"/>
            </a:gs>
          </a:gsLst>
          <a:lin ang="5400000" scaled="1"/>
        </a:gra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1704975</xdr:colOff>
      <xdr:row>32</xdr:row>
      <xdr:rowOff>257175</xdr:rowOff>
    </xdr:from>
    <xdr:to>
      <xdr:col>1</xdr:col>
      <xdr:colOff>1666875</xdr:colOff>
      <xdr:row>33</xdr:row>
      <xdr:rowOff>238125</xdr:rowOff>
    </xdr:to>
    <xdr:sp>
      <xdr:nvSpPr>
        <xdr:cNvPr id="8" name="Rettangolo arrotondato 9"/>
        <xdr:cNvSpPr>
          <a:spLocks/>
        </xdr:cNvSpPr>
      </xdr:nvSpPr>
      <xdr:spPr>
        <a:xfrm>
          <a:off x="1704975" y="6743700"/>
          <a:ext cx="3295650" cy="257175"/>
        </a:xfrm>
        <a:prstGeom prst="roundRect">
          <a:avLst/>
        </a:prstGeom>
        <a:gradFill rotWithShape="1">
          <a:gsLst>
            <a:gs pos="0">
              <a:srgbClr val="DBEEF4"/>
            </a:gs>
            <a:gs pos="80000">
              <a:srgbClr val="DBEEF4"/>
            </a:gs>
          </a:gsLst>
          <a:lin ang="5400000" scaled="1"/>
        </a:gradFill>
        <a:ln w="9525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RISPARMIO FISCALE COMPLESSIVO</a:t>
          </a:r>
        </a:p>
      </xdr:txBody>
    </xdr:sp>
    <xdr:clientData/>
  </xdr:twoCellAnchor>
  <xdr:twoCellAnchor>
    <xdr:from>
      <xdr:col>0</xdr:col>
      <xdr:colOff>57150</xdr:colOff>
      <xdr:row>40</xdr:row>
      <xdr:rowOff>76200</xdr:rowOff>
    </xdr:from>
    <xdr:to>
      <xdr:col>3</xdr:col>
      <xdr:colOff>895350</xdr:colOff>
      <xdr:row>45</xdr:row>
      <xdr:rowOff>133350</xdr:rowOff>
    </xdr:to>
    <xdr:sp>
      <xdr:nvSpPr>
        <xdr:cNvPr id="9" name="Rettangolo arrotondato 11"/>
        <xdr:cNvSpPr>
          <a:spLocks/>
        </xdr:cNvSpPr>
      </xdr:nvSpPr>
      <xdr:spPr>
        <a:xfrm>
          <a:off x="57150" y="9029700"/>
          <a:ext cx="7896225" cy="1038225"/>
        </a:xfrm>
        <a:prstGeom prst="roundRect">
          <a:avLst/>
        </a:prstGeom>
        <a:gradFill rotWithShape="1">
          <a:gsLst>
            <a:gs pos="0">
              <a:srgbClr val="FFFFCC"/>
            </a:gs>
            <a:gs pos="80000">
              <a:srgbClr val="FFFFCC"/>
            </a:gs>
          </a:gsLst>
          <a:lin ang="5400000" scaled="1"/>
        </a:gradFill>
        <a:ln w="9525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IPOTESI</a:t>
          </a:r>
          <a:r>
            <a:rPr lang="en-US" cap="none" sz="1100" b="0" i="0" u="none" baseline="0">
              <a:solidFill>
                <a:srgbClr val="003366"/>
              </a:solidFill>
            </a:rPr>
            <a:t> DI CALCOLO
</a:t>
          </a:r>
          <a:r>
            <a:rPr lang="en-US" cap="none" sz="1100" b="0" i="0" u="none" baseline="0">
              <a:solidFill>
                <a:srgbClr val="003366"/>
              </a:solidFill>
            </a:rPr>
            <a:t>1. La contribuzione e il reddito dell'aderente sono considerati costanti nel tempo
</a:t>
          </a:r>
          <a:r>
            <a:rPr lang="en-US" cap="none" sz="1100" b="0" i="0" u="none" baseline="0">
              <a:solidFill>
                <a:srgbClr val="003366"/>
              </a:solidFill>
            </a:rPr>
            <a:t>2. Il calcolatore non tiene conto degli effetti dell'inflazione
</a:t>
          </a:r>
          <a:r>
            <a:rPr lang="en-US" cap="none" sz="1100" b="0" i="0" u="none" baseline="0">
              <a:solidFill>
                <a:srgbClr val="003366"/>
              </a:solidFill>
            </a:rPr>
            <a:t>3.Il calcolatore non tiene conto di eventuali rendimenti e della connessa tassazione (20%) e si basa sulle aliquote fiscali in vigore al 2015
</a:t>
          </a:r>
          <a:r>
            <a:rPr lang="en-US" cap="none" sz="1100" b="0" i="0" u="none" baseline="0">
              <a:solidFill>
                <a:srgbClr val="003366"/>
              </a:solidFill>
            </a:rPr>
            <a:t>4.La tassazione finale delle prestazioni tiene conto, per semplicità, del ritiro dell'intero capitale al momento del pensionamento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50</xdr:row>
      <xdr:rowOff>104775</xdr:rowOff>
    </xdr:from>
    <xdr:to>
      <xdr:col>5</xdr:col>
      <xdr:colOff>876300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62300" y="8210550"/>
          <a:ext cx="914400" cy="219075"/>
        </a:xfrm>
        <a:prstGeom prst="borderCallout1">
          <a:avLst>
            <a:gd name="adj1" fmla="val -107291"/>
            <a:gd name="adj2" fmla="val 84782"/>
            <a:gd name="adj3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Aliquota media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50</xdr:row>
      <xdr:rowOff>104775</xdr:rowOff>
    </xdr:from>
    <xdr:to>
      <xdr:col>5</xdr:col>
      <xdr:colOff>876300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62300" y="8210550"/>
          <a:ext cx="914400" cy="219075"/>
        </a:xfrm>
        <a:prstGeom prst="borderCallout1">
          <a:avLst>
            <a:gd name="adj1" fmla="val -107291"/>
            <a:gd name="adj2" fmla="val 84782"/>
            <a:gd name="adj3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Aliquota media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8"/>
  <sheetViews>
    <sheetView showGridLines="0" tabSelected="1" zoomScale="90" zoomScaleNormal="90" zoomScalePageLayoutView="0" workbookViewId="0" topLeftCell="A1">
      <selection activeCell="F19" sqref="F19"/>
    </sheetView>
  </sheetViews>
  <sheetFormatPr defaultColWidth="9.140625" defaultRowHeight="12.75" outlineLevelRow="1"/>
  <cols>
    <col min="1" max="1" width="50.00390625" style="1" customWidth="1"/>
    <col min="2" max="2" width="37.57421875" style="1" customWidth="1"/>
    <col min="3" max="3" width="18.28125" style="1" customWidth="1"/>
    <col min="4" max="4" width="36.8515625" style="1" customWidth="1"/>
    <col min="5" max="5" width="13.28125" style="1" customWidth="1"/>
    <col min="6" max="6" width="22.28125" style="1" customWidth="1"/>
    <col min="7" max="7" width="15.140625" style="1" customWidth="1"/>
    <col min="8" max="8" width="13.57421875" style="1" bestFit="1" customWidth="1"/>
    <col min="9" max="9" width="9.28125" style="1" bestFit="1" customWidth="1"/>
    <col min="10" max="16384" width="9.140625" style="1" customWidth="1"/>
  </cols>
  <sheetData>
    <row r="1" ht="12.75" thickBot="1"/>
    <row r="2" spans="1:10" s="76" customFormat="1" ht="30" customHeight="1" thickBot="1">
      <c r="A2" s="179" t="s">
        <v>0</v>
      </c>
      <c r="B2" s="180"/>
      <c r="C2" s="180"/>
      <c r="D2" s="180"/>
      <c r="E2" s="126"/>
      <c r="F2" s="80"/>
      <c r="G2" s="77"/>
      <c r="H2" s="77"/>
      <c r="I2" s="77"/>
      <c r="J2" s="77"/>
    </row>
    <row r="3" spans="1:10" s="76" customFormat="1" ht="18" customHeight="1">
      <c r="A3" s="181" t="s">
        <v>1</v>
      </c>
      <c r="B3" s="182"/>
      <c r="C3" s="182"/>
      <c r="D3" s="182"/>
      <c r="E3" s="126"/>
      <c r="F3" s="80"/>
      <c r="G3" s="77"/>
      <c r="H3" s="77"/>
      <c r="I3" s="77"/>
      <c r="J3" s="77"/>
    </row>
    <row r="4" spans="1:10" s="76" customFormat="1" ht="18" customHeight="1">
      <c r="A4" s="114"/>
      <c r="B4" s="115"/>
      <c r="C4" s="115"/>
      <c r="D4" s="127"/>
      <c r="E4" s="79"/>
      <c r="F4" s="80"/>
      <c r="G4" s="77"/>
      <c r="H4" s="77"/>
      <c r="I4" s="77"/>
      <c r="J4" s="77"/>
    </row>
    <row r="5" spans="1:10" ht="8.25" customHeight="1">
      <c r="A5" s="67"/>
      <c r="B5" s="68"/>
      <c r="C5" s="69"/>
      <c r="D5" s="69"/>
      <c r="E5" s="128"/>
      <c r="F5" s="78"/>
      <c r="G5"/>
      <c r="H5"/>
      <c r="I5"/>
      <c r="J5"/>
    </row>
    <row r="6" spans="1:17" ht="19.5" customHeight="1">
      <c r="A6" s="113"/>
      <c r="B6" s="111"/>
      <c r="C6" s="69"/>
      <c r="D6" s="69"/>
      <c r="E6" s="117"/>
      <c r="F6" s="78"/>
      <c r="H6"/>
      <c r="I6"/>
      <c r="J6"/>
      <c r="K6"/>
      <c r="L6"/>
      <c r="M6"/>
      <c r="N6"/>
      <c r="O6"/>
      <c r="P6"/>
      <c r="Q6"/>
    </row>
    <row r="7" spans="1:17" ht="15.75" customHeight="1">
      <c r="A7" s="112" t="s">
        <v>2</v>
      </c>
      <c r="B7" s="157"/>
      <c r="C7" s="100"/>
      <c r="D7" s="138"/>
      <c r="E7" s="117"/>
      <c r="F7" s="78"/>
      <c r="H7"/>
      <c r="I7"/>
      <c r="J7"/>
      <c r="K7"/>
      <c r="L7"/>
      <c r="M7"/>
      <c r="N7"/>
      <c r="O7"/>
      <c r="P7"/>
      <c r="Q7"/>
    </row>
    <row r="8" spans="1:17" ht="17.25" customHeight="1">
      <c r="A8" s="102"/>
      <c r="B8" s="106"/>
      <c r="C8" s="100"/>
      <c r="D8" s="139"/>
      <c r="E8" s="117"/>
      <c r="F8" s="78"/>
      <c r="H8"/>
      <c r="I8"/>
      <c r="J8"/>
      <c r="K8"/>
      <c r="L8"/>
      <c r="M8"/>
      <c r="N8"/>
      <c r="O8"/>
      <c r="P8"/>
      <c r="Q8"/>
    </row>
    <row r="9" spans="1:17" ht="18" customHeight="1">
      <c r="A9" s="103"/>
      <c r="B9" s="106"/>
      <c r="C9" s="100"/>
      <c r="D9" s="143"/>
      <c r="E9" s="78"/>
      <c r="F9" s="78"/>
      <c r="H9"/>
      <c r="I9"/>
      <c r="J9"/>
      <c r="K9"/>
      <c r="L9"/>
      <c r="M9"/>
      <c r="N9"/>
      <c r="O9"/>
      <c r="P9"/>
      <c r="Q9"/>
    </row>
    <row r="10" spans="1:17" ht="15" customHeight="1">
      <c r="A10" s="102"/>
      <c r="B10" s="106"/>
      <c r="C10" s="101"/>
      <c r="D10" s="143"/>
      <c r="E10" s="81"/>
      <c r="F10" s="78"/>
      <c r="H10"/>
      <c r="I10"/>
      <c r="J10"/>
      <c r="K10"/>
      <c r="L10"/>
      <c r="M10"/>
      <c r="N10"/>
      <c r="O10"/>
      <c r="P10"/>
      <c r="Q10"/>
    </row>
    <row r="11" spans="1:17" ht="15" customHeight="1">
      <c r="A11" s="103"/>
      <c r="B11" s="107"/>
      <c r="C11" s="101"/>
      <c r="D11" s="143"/>
      <c r="E11" s="81"/>
      <c r="F11" s="78"/>
      <c r="H11"/>
      <c r="I11"/>
      <c r="J11"/>
      <c r="K11"/>
      <c r="L11"/>
      <c r="M11"/>
      <c r="N11"/>
      <c r="O11"/>
      <c r="P11"/>
      <c r="Q11"/>
    </row>
    <row r="12" spans="1:17" ht="15" customHeight="1">
      <c r="A12" s="102"/>
      <c r="B12" s="108"/>
      <c r="C12" s="101"/>
      <c r="D12" s="143"/>
      <c r="E12" s="81"/>
      <c r="F12" s="78"/>
      <c r="H12"/>
      <c r="I12"/>
      <c r="J12"/>
      <c r="K12"/>
      <c r="L12"/>
      <c r="M12"/>
      <c r="N12"/>
      <c r="O12"/>
      <c r="P12"/>
      <c r="Q12"/>
    </row>
    <row r="13" spans="1:17" ht="15" customHeight="1">
      <c r="A13" s="103"/>
      <c r="B13" s="130"/>
      <c r="C13" s="101"/>
      <c r="D13" s="183"/>
      <c r="E13" s="81"/>
      <c r="H13"/>
      <c r="I13"/>
      <c r="J13"/>
      <c r="K13"/>
      <c r="L13"/>
      <c r="M13"/>
      <c r="N13"/>
      <c r="O13"/>
      <c r="P13"/>
      <c r="Q13"/>
    </row>
    <row r="14" spans="1:17" ht="15">
      <c r="A14" s="104"/>
      <c r="B14" s="106"/>
      <c r="C14" s="100"/>
      <c r="D14" s="184"/>
      <c r="E14" s="81"/>
      <c r="F14" s="78"/>
      <c r="H14"/>
      <c r="I14"/>
      <c r="J14"/>
      <c r="K14"/>
      <c r="L14"/>
      <c r="M14"/>
      <c r="N14"/>
      <c r="O14"/>
      <c r="P14"/>
      <c r="Q14"/>
    </row>
    <row r="15" spans="1:17" ht="15">
      <c r="A15" s="104"/>
      <c r="B15" s="106"/>
      <c r="C15" s="69"/>
      <c r="D15" s="184"/>
      <c r="E15" s="81"/>
      <c r="F15" s="78"/>
      <c r="H15"/>
      <c r="I15"/>
      <c r="J15"/>
      <c r="K15"/>
      <c r="L15"/>
      <c r="M15"/>
      <c r="N15"/>
      <c r="O15"/>
      <c r="P15"/>
      <c r="Q15"/>
    </row>
    <row r="16" spans="1:17" ht="15">
      <c r="A16" s="102"/>
      <c r="B16" s="109"/>
      <c r="C16" s="137"/>
      <c r="D16" s="184"/>
      <c r="E16" s="81"/>
      <c r="F16" s="78"/>
      <c r="H16"/>
      <c r="I16"/>
      <c r="J16"/>
      <c r="K16"/>
      <c r="L16"/>
      <c r="M16"/>
      <c r="N16"/>
      <c r="O16"/>
      <c r="P16"/>
      <c r="Q16"/>
    </row>
    <row r="17" spans="1:10" ht="15" customHeight="1">
      <c r="A17" s="105"/>
      <c r="B17" s="110"/>
      <c r="C17" s="100"/>
      <c r="D17" s="185"/>
      <c r="E17" s="81"/>
      <c r="F17" s="78"/>
      <c r="I17"/>
      <c r="J17"/>
    </row>
    <row r="18" spans="1:6" ht="27" customHeight="1">
      <c r="A18" s="66"/>
      <c r="B18" s="116"/>
      <c r="C18" s="69"/>
      <c r="D18" s="140"/>
      <c r="E18" s="81"/>
      <c r="F18" s="78"/>
    </row>
    <row r="19" spans="1:8" s="76" customFormat="1" ht="15">
      <c r="A19" s="75"/>
      <c r="B19" s="156"/>
      <c r="C19" s="125"/>
      <c r="D19" s="141"/>
      <c r="E19" s="82"/>
      <c r="F19" s="80"/>
      <c r="G19" s="77"/>
      <c r="H19" s="77"/>
    </row>
    <row r="20" spans="1:8" ht="12" customHeight="1">
      <c r="A20" s="72"/>
      <c r="B20" s="73"/>
      <c r="C20" s="124"/>
      <c r="D20" s="142"/>
      <c r="E20" s="81"/>
      <c r="F20" s="78"/>
      <c r="G20"/>
      <c r="H20"/>
    </row>
    <row r="21" spans="1:8" ht="9.75" customHeight="1">
      <c r="A21" s="72"/>
      <c r="B21" s="73"/>
      <c r="C21" s="60"/>
      <c r="D21" s="143"/>
      <c r="E21" s="81"/>
      <c r="F21" s="78"/>
      <c r="G21"/>
      <c r="H21"/>
    </row>
    <row r="22" spans="1:8" ht="12.75">
      <c r="A22" s="123"/>
      <c r="B22" s="158"/>
      <c r="C22" s="118"/>
      <c r="D22" s="143"/>
      <c r="E22" s="81"/>
      <c r="F22" s="78"/>
      <c r="G22"/>
      <c r="H22"/>
    </row>
    <row r="23" spans="1:8" ht="12.75">
      <c r="A23" s="74"/>
      <c r="B23" s="159"/>
      <c r="C23" s="60"/>
      <c r="D23" s="143"/>
      <c r="E23" s="81"/>
      <c r="F23" s="78"/>
      <c r="G23"/>
      <c r="H23"/>
    </row>
    <row r="24" spans="1:8" ht="14.25" customHeight="1">
      <c r="A24" s="121"/>
      <c r="B24" s="160"/>
      <c r="C24" s="118"/>
      <c r="D24" s="143"/>
      <c r="E24" s="81"/>
      <c r="F24" s="78"/>
      <c r="G24"/>
      <c r="H24"/>
    </row>
    <row r="25" spans="1:8" ht="14.25" customHeight="1">
      <c r="A25" s="122"/>
      <c r="B25" s="160"/>
      <c r="C25" s="118"/>
      <c r="D25" s="143"/>
      <c r="E25" s="81"/>
      <c r="F25" s="78"/>
      <c r="G25"/>
      <c r="H25"/>
    </row>
    <row r="26" spans="1:8" ht="14.25" customHeight="1">
      <c r="A26" s="122"/>
      <c r="B26" s="160"/>
      <c r="C26" s="118"/>
      <c r="D26" s="143"/>
      <c r="E26" s="81"/>
      <c r="F26" s="78"/>
      <c r="G26"/>
      <c r="H26"/>
    </row>
    <row r="27" spans="1:8" ht="12.75">
      <c r="A27" s="120"/>
      <c r="B27" s="119"/>
      <c r="C27" s="60"/>
      <c r="D27" s="143"/>
      <c r="E27" s="81"/>
      <c r="F27" s="78"/>
      <c r="G27"/>
      <c r="H27"/>
    </row>
    <row r="28" spans="1:8" ht="9" customHeight="1">
      <c r="A28" s="66"/>
      <c r="B28" s="69"/>
      <c r="C28" s="60"/>
      <c r="D28" s="143"/>
      <c r="E28" s="81"/>
      <c r="F28" s="81"/>
      <c r="G28"/>
      <c r="H28"/>
    </row>
    <row r="29" spans="1:8" ht="12.75">
      <c r="A29" s="66"/>
      <c r="B29" s="69"/>
      <c r="C29" s="60"/>
      <c r="D29" s="143"/>
      <c r="E29" s="81"/>
      <c r="F29" s="81"/>
      <c r="G29"/>
      <c r="H29"/>
    </row>
    <row r="30" spans="1:8" s="76" customFormat="1" ht="22.5" customHeight="1">
      <c r="A30" s="131"/>
      <c r="B30" s="134"/>
      <c r="C30" s="132"/>
      <c r="D30" s="144"/>
      <c r="E30" s="82"/>
      <c r="F30" s="82"/>
      <c r="G30" s="77"/>
      <c r="H30" s="77"/>
    </row>
    <row r="31" spans="1:8" s="76" customFormat="1" ht="22.5" customHeight="1">
      <c r="A31" s="131"/>
      <c r="B31" s="133"/>
      <c r="C31" s="132"/>
      <c r="D31" s="144"/>
      <c r="E31" s="82"/>
      <c r="F31" s="82"/>
      <c r="G31" s="77"/>
      <c r="H31" s="77"/>
    </row>
    <row r="32" spans="1:6" ht="21.75" customHeight="1">
      <c r="A32" s="70"/>
      <c r="B32" s="71"/>
      <c r="C32" s="69"/>
      <c r="D32" s="145"/>
      <c r="E32" s="81"/>
      <c r="F32" s="78"/>
    </row>
    <row r="33" spans="1:6" ht="21.75" customHeight="1">
      <c r="A33" s="70"/>
      <c r="B33" s="71"/>
      <c r="C33" s="69"/>
      <c r="D33" s="145"/>
      <c r="E33" s="81"/>
      <c r="F33" s="78"/>
    </row>
    <row r="34" spans="1:6" ht="27" customHeight="1">
      <c r="A34" s="135"/>
      <c r="B34" s="69"/>
      <c r="C34" s="60"/>
      <c r="D34" s="143"/>
      <c r="E34" s="81"/>
      <c r="F34" s="78"/>
    </row>
    <row r="35" spans="1:6" ht="25.5" customHeight="1" thickBot="1">
      <c r="A35" s="165"/>
      <c r="B35" s="166"/>
      <c r="C35" s="167"/>
      <c r="D35" s="143"/>
      <c r="E35" s="81"/>
      <c r="F35" s="78"/>
    </row>
    <row r="36" spans="1:6" ht="24.75" customHeight="1" thickBot="1" thickTop="1">
      <c r="A36" s="161"/>
      <c r="B36" s="162"/>
      <c r="C36" s="163"/>
      <c r="D36" s="143"/>
      <c r="E36" s="81"/>
      <c r="F36" s="78"/>
    </row>
    <row r="37" spans="1:6" ht="28.5" customHeight="1" thickTop="1">
      <c r="A37" s="170"/>
      <c r="B37" s="171"/>
      <c r="C37" s="168"/>
      <c r="D37" s="143"/>
      <c r="E37" s="81"/>
      <c r="F37" s="78"/>
    </row>
    <row r="38" spans="1:6" ht="29.25" customHeight="1" thickBot="1">
      <c r="A38" s="136"/>
      <c r="B38" s="172"/>
      <c r="C38" s="169"/>
      <c r="D38" s="143"/>
      <c r="E38" s="81"/>
      <c r="F38" s="78"/>
    </row>
    <row r="39" spans="1:6" ht="28.5" customHeight="1" thickBot="1" thickTop="1">
      <c r="A39" s="161"/>
      <c r="B39" s="162"/>
      <c r="C39" s="163"/>
      <c r="D39" s="143"/>
      <c r="E39" s="81"/>
      <c r="F39" s="78"/>
    </row>
    <row r="40" spans="1:6" ht="9" customHeight="1" thickTop="1">
      <c r="A40" s="164"/>
      <c r="B40" s="60"/>
      <c r="C40" s="60"/>
      <c r="D40" s="143"/>
      <c r="E40" s="81"/>
      <c r="F40" s="78"/>
    </row>
    <row r="41" spans="1:6" ht="9" customHeight="1">
      <c r="A41" s="59"/>
      <c r="B41" s="60"/>
      <c r="C41" s="60"/>
      <c r="D41" s="69"/>
      <c r="E41" s="176"/>
      <c r="F41" s="78"/>
    </row>
    <row r="42" spans="1:6" ht="13.5" customHeight="1">
      <c r="A42" s="174"/>
      <c r="B42" s="58"/>
      <c r="C42" s="129"/>
      <c r="D42" s="173"/>
      <c r="E42" s="81"/>
      <c r="F42" s="78"/>
    </row>
    <row r="43" spans="1:6" ht="13.5" customHeight="1">
      <c r="A43" s="186"/>
      <c r="B43" s="186"/>
      <c r="C43" s="186"/>
      <c r="D43" s="173"/>
      <c r="E43" s="81"/>
      <c r="F43" s="78"/>
    </row>
    <row r="44" spans="1:6" ht="13.5" customHeight="1">
      <c r="A44" s="186"/>
      <c r="B44" s="186"/>
      <c r="C44" s="186"/>
      <c r="D44" s="173"/>
      <c r="E44" s="81"/>
      <c r="F44" s="78"/>
    </row>
    <row r="45" spans="1:6" ht="27.75" customHeight="1">
      <c r="A45" s="178"/>
      <c r="B45" s="178"/>
      <c r="C45" s="178"/>
      <c r="D45" s="173"/>
      <c r="E45" s="81"/>
      <c r="F45" s="78"/>
    </row>
    <row r="46" spans="1:6" ht="30" customHeight="1">
      <c r="A46" s="178"/>
      <c r="B46" s="178"/>
      <c r="C46" s="178"/>
      <c r="D46" s="173"/>
      <c r="E46" s="81"/>
      <c r="F46" s="78"/>
    </row>
    <row r="47" spans="1:8" ht="12.75">
      <c r="A47" s="175" t="s">
        <v>48</v>
      </c>
      <c r="B47" s="69"/>
      <c r="C47" s="69"/>
      <c r="D47" s="69"/>
      <c r="E47" s="177"/>
      <c r="F47" s="81"/>
      <c r="G47"/>
      <c r="H47"/>
    </row>
    <row r="48" spans="1:8" ht="13.5" hidden="1" thickBot="1">
      <c r="A48" s="83" t="s">
        <v>23</v>
      </c>
      <c r="B48" s="84">
        <f>+B17</f>
        <v>0</v>
      </c>
      <c r="C48" s="85"/>
      <c r="D48" s="146"/>
      <c r="E48" s="78"/>
      <c r="F48" s="81"/>
      <c r="G48"/>
      <c r="H48"/>
    </row>
    <row r="49" spans="1:10" ht="13.5" hidden="1" thickBot="1">
      <c r="A49" s="3"/>
      <c r="B49" s="4"/>
      <c r="C49" s="5"/>
      <c r="D49" s="146"/>
      <c r="E49" s="78"/>
      <c r="F49" s="81"/>
      <c r="G49"/>
      <c r="H49"/>
      <c r="J49"/>
    </row>
    <row r="50" spans="1:10" ht="13.5" hidden="1" thickBot="1">
      <c r="A50" s="6" t="s">
        <v>24</v>
      </c>
      <c r="B50" s="7">
        <f>+'Foglio calcolo(senza FIP) '!$C$53</f>
        <v>0</v>
      </c>
      <c r="C50" s="8"/>
      <c r="D50" s="146"/>
      <c r="E50" s="78"/>
      <c r="F50" s="78"/>
      <c r="J50"/>
    </row>
    <row r="51" spans="1:10" ht="13.5" hidden="1" thickBot="1">
      <c r="A51" s="6"/>
      <c r="B51" s="4"/>
      <c r="C51" s="8"/>
      <c r="D51" s="146"/>
      <c r="E51" s="78"/>
      <c r="F51" s="78"/>
      <c r="J51"/>
    </row>
    <row r="52" spans="1:10" ht="13.5" hidden="1" thickBot="1">
      <c r="A52" s="6" t="s">
        <v>25</v>
      </c>
      <c r="B52" s="7">
        <f>+B48*C52</f>
        <v>0</v>
      </c>
      <c r="C52" s="9">
        <f>+$B$11</f>
        <v>0</v>
      </c>
      <c r="D52" s="146"/>
      <c r="E52" s="78"/>
      <c r="F52" s="78"/>
      <c r="J52"/>
    </row>
    <row r="53" spans="1:10" ht="13.5" hidden="1" thickBot="1">
      <c r="A53" s="6" t="s">
        <v>26</v>
      </c>
      <c r="B53" s="7">
        <f>+B48*C53</f>
        <v>0</v>
      </c>
      <c r="C53" s="10">
        <f>+$B$13</f>
        <v>0</v>
      </c>
      <c r="D53" s="146"/>
      <c r="E53" s="78"/>
      <c r="F53" s="78"/>
      <c r="J53"/>
    </row>
    <row r="54" spans="1:10" ht="13.5" hidden="1" thickBot="1">
      <c r="A54" s="6"/>
      <c r="B54" s="4"/>
      <c r="C54" s="8"/>
      <c r="D54" s="146"/>
      <c r="E54" s="78"/>
      <c r="F54" s="78"/>
      <c r="J54"/>
    </row>
    <row r="55" spans="1:10" ht="13.5" hidden="1" thickBot="1">
      <c r="A55" s="6" t="s">
        <v>27</v>
      </c>
      <c r="B55" s="11">
        <f>+B50+B52+B53</f>
        <v>0</v>
      </c>
      <c r="C55" s="8"/>
      <c r="D55" s="146"/>
      <c r="E55" s="78"/>
      <c r="F55" s="78"/>
      <c r="J55"/>
    </row>
    <row r="56" spans="1:6" ht="13.5" hidden="1" thickBot="1">
      <c r="A56" s="12"/>
      <c r="B56" s="13"/>
      <c r="C56" s="14"/>
      <c r="D56" s="146"/>
      <c r="E56" s="78"/>
      <c r="F56" s="78"/>
    </row>
    <row r="57" spans="1:6" ht="12" hidden="1">
      <c r="A57" s="48"/>
      <c r="B57" s="22"/>
      <c r="C57" s="22"/>
      <c r="D57" s="147"/>
      <c r="E57" s="78"/>
      <c r="F57" s="78"/>
    </row>
    <row r="58" spans="1:6" ht="12.75" hidden="1" thickBot="1">
      <c r="A58" s="48"/>
      <c r="B58" s="22"/>
      <c r="C58" s="22"/>
      <c r="D58" s="147"/>
      <c r="E58" s="78"/>
      <c r="F58" s="78"/>
    </row>
    <row r="59" spans="1:6" ht="13.5" hidden="1" thickBot="1">
      <c r="A59" s="86" t="s">
        <v>28</v>
      </c>
      <c r="B59" s="87"/>
      <c r="C59" s="88"/>
      <c r="D59" s="146"/>
      <c r="E59" s="78"/>
      <c r="F59" s="78"/>
    </row>
    <row r="60" spans="1:6" ht="13.5" hidden="1" thickBot="1">
      <c r="A60" s="16" t="s">
        <v>24</v>
      </c>
      <c r="B60" s="7">
        <f>+'Foglio calcolo(con FIP)'!$C$53</f>
        <v>0</v>
      </c>
      <c r="C60" s="17"/>
      <c r="D60" s="146"/>
      <c r="E60" s="78"/>
      <c r="F60" s="78"/>
    </row>
    <row r="61" spans="1:6" ht="13.5" hidden="1" thickBot="1">
      <c r="A61" s="16"/>
      <c r="B61" s="15"/>
      <c r="C61" s="18"/>
      <c r="D61" s="146"/>
      <c r="E61" s="78"/>
      <c r="F61" s="78"/>
    </row>
    <row r="62" spans="1:6" ht="13.5" hidden="1" thickBot="1">
      <c r="A62" s="16" t="s">
        <v>25</v>
      </c>
      <c r="B62" s="7">
        <f>+B22*C52</f>
        <v>0</v>
      </c>
      <c r="C62" s="9">
        <f>+$B$11</f>
        <v>0</v>
      </c>
      <c r="D62" s="146"/>
      <c r="E62" s="78"/>
      <c r="F62" s="78"/>
    </row>
    <row r="63" spans="1:8" ht="13.5" hidden="1" thickBot="1">
      <c r="A63" s="16" t="s">
        <v>26</v>
      </c>
      <c r="B63" s="7">
        <f>+B22*C53</f>
        <v>0</v>
      </c>
      <c r="C63" s="10">
        <f>+$B$13</f>
        <v>0</v>
      </c>
      <c r="D63" s="146"/>
      <c r="E63" s="78"/>
      <c r="F63" s="78"/>
      <c r="G63"/>
      <c r="H63"/>
    </row>
    <row r="64" spans="1:8" ht="13.5" hidden="1" thickBot="1">
      <c r="A64" s="16"/>
      <c r="B64" s="15"/>
      <c r="C64" s="17"/>
      <c r="D64" s="146"/>
      <c r="E64" s="78"/>
      <c r="F64" s="78"/>
      <c r="G64"/>
      <c r="H64"/>
    </row>
    <row r="65" spans="1:8" ht="13.5" hidden="1" thickBot="1">
      <c r="A65" s="16" t="s">
        <v>27</v>
      </c>
      <c r="B65" s="11">
        <f>+B60+B62+B63</f>
        <v>0</v>
      </c>
      <c r="C65" s="17"/>
      <c r="D65" s="146"/>
      <c r="E65" s="78"/>
      <c r="F65" s="78"/>
      <c r="G65"/>
      <c r="H65"/>
    </row>
    <row r="66" spans="1:8" ht="13.5" hidden="1" thickBot="1">
      <c r="A66" s="19"/>
      <c r="B66" s="20"/>
      <c r="C66" s="21"/>
      <c r="D66" s="147"/>
      <c r="E66" s="78"/>
      <c r="F66" s="78"/>
      <c r="G66"/>
      <c r="H66"/>
    </row>
    <row r="67" spans="1:8" ht="13.5" hidden="1" thickBot="1">
      <c r="A67" s="48"/>
      <c r="B67" s="22"/>
      <c r="C67" s="22"/>
      <c r="D67" s="147"/>
      <c r="E67" s="78"/>
      <c r="F67" s="78"/>
      <c r="G67"/>
      <c r="H67"/>
    </row>
    <row r="68" spans="1:8" ht="12.75" hidden="1">
      <c r="A68" s="49">
        <f>0.15-(0.003*(B16-15))</f>
        <v>0.195</v>
      </c>
      <c r="B68" s="50" t="s">
        <v>40</v>
      </c>
      <c r="C68" s="51"/>
      <c r="D68" s="147"/>
      <c r="E68" s="78"/>
      <c r="F68" s="78"/>
      <c r="G68"/>
      <c r="H68"/>
    </row>
    <row r="69" spans="1:8" ht="12.75" hidden="1">
      <c r="A69" s="52">
        <f>MIN((IF(A68&lt;9%,9%,$A$68)),$A$70)</f>
        <v>0.15</v>
      </c>
      <c r="B69" s="22" t="s">
        <v>41</v>
      </c>
      <c r="C69" s="47"/>
      <c r="D69" s="147"/>
      <c r="E69" s="78"/>
      <c r="F69" s="78"/>
      <c r="G69"/>
      <c r="H69"/>
    </row>
    <row r="70" spans="1:8" ht="12.75" hidden="1">
      <c r="A70" s="53">
        <v>0.15</v>
      </c>
      <c r="B70" s="22" t="s">
        <v>42</v>
      </c>
      <c r="C70" s="47"/>
      <c r="D70" s="147"/>
      <c r="E70" s="78"/>
      <c r="F70" s="78"/>
      <c r="G70"/>
      <c r="H70"/>
    </row>
    <row r="71" spans="1:18" ht="12.75" hidden="1">
      <c r="A71" s="54">
        <f>MIN(B19:D19)</f>
        <v>0</v>
      </c>
      <c r="B71" s="22" t="s">
        <v>43</v>
      </c>
      <c r="C71" s="45"/>
      <c r="D71" s="146"/>
      <c r="E71" s="81"/>
      <c r="F71" s="8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 hidden="1">
      <c r="A72" s="46">
        <f>+A71*B16</f>
        <v>0</v>
      </c>
      <c r="B72" s="22" t="s">
        <v>44</v>
      </c>
      <c r="C72" s="45"/>
      <c r="D72" s="146"/>
      <c r="E72" s="81"/>
      <c r="F72" s="81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 hidden="1">
      <c r="A73" s="55">
        <f>+A72*A69</f>
        <v>0</v>
      </c>
      <c r="B73" s="22" t="s">
        <v>45</v>
      </c>
      <c r="C73" s="45"/>
      <c r="D73" s="146"/>
      <c r="E73" s="81"/>
      <c r="F73" s="81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 hidden="1">
      <c r="A74" s="46"/>
      <c r="B74" s="44"/>
      <c r="C74" s="45"/>
      <c r="D74" s="146"/>
      <c r="E74" s="81"/>
      <c r="F74" s="81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 hidden="1">
      <c r="A75" s="46">
        <f>+B16</f>
        <v>0</v>
      </c>
      <c r="B75" s="58" t="s">
        <v>35</v>
      </c>
      <c r="C75" s="45"/>
      <c r="D75" s="146"/>
      <c r="E75" s="81"/>
      <c r="F75" s="81"/>
      <c r="G75"/>
      <c r="H75"/>
      <c r="I75"/>
      <c r="J75"/>
      <c r="K75"/>
      <c r="L75"/>
      <c r="M75"/>
      <c r="N75"/>
      <c r="O75"/>
      <c r="P75"/>
      <c r="Q75"/>
      <c r="R75"/>
    </row>
    <row r="76" spans="1:18" ht="13.5" hidden="1" outlineLevel="1" thickBot="1">
      <c r="A76" s="89"/>
      <c r="B76" s="90"/>
      <c r="C76" s="91"/>
      <c r="D76" s="146"/>
      <c r="E76" s="81"/>
      <c r="F76" s="81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 hidden="1" outlineLevel="1">
      <c r="A77" s="46"/>
      <c r="B77" s="44"/>
      <c r="C77" s="44"/>
      <c r="D77" s="146"/>
      <c r="E77" s="81"/>
      <c r="F77" s="81"/>
      <c r="G77"/>
      <c r="H77"/>
      <c r="I77"/>
      <c r="J77"/>
      <c r="K77"/>
      <c r="L77"/>
      <c r="M77"/>
      <c r="N77"/>
      <c r="O77"/>
      <c r="P77"/>
      <c r="Q77"/>
      <c r="R77"/>
    </row>
    <row r="78" spans="1:8" ht="12.75" hidden="1" collapsed="1">
      <c r="A78" s="48"/>
      <c r="B78" s="44"/>
      <c r="C78" s="44"/>
      <c r="D78" s="146"/>
      <c r="E78" s="81"/>
      <c r="F78" s="81"/>
      <c r="G78" s="22"/>
      <c r="H78" s="22"/>
    </row>
    <row r="79" spans="1:8" ht="12.75" hidden="1" outlineLevel="1">
      <c r="A79" s="48"/>
      <c r="B79" s="44"/>
      <c r="C79" s="44"/>
      <c r="D79" s="146"/>
      <c r="E79" s="81"/>
      <c r="F79" s="81"/>
      <c r="G79" s="22"/>
      <c r="H79" s="22"/>
    </row>
    <row r="80" spans="1:8" ht="12" hidden="1" collapsed="1">
      <c r="A80" s="48"/>
      <c r="B80" s="22"/>
      <c r="C80" s="22"/>
      <c r="D80" s="147"/>
      <c r="E80" s="78"/>
      <c r="F80" s="78"/>
      <c r="G80" s="22"/>
      <c r="H80" s="22"/>
    </row>
    <row r="81" spans="1:8" ht="12" hidden="1">
      <c r="A81" s="48"/>
      <c r="B81" s="22"/>
      <c r="C81" s="22"/>
      <c r="D81" s="147"/>
      <c r="E81" s="78"/>
      <c r="F81" s="78"/>
      <c r="G81" s="22"/>
      <c r="H81" s="22"/>
    </row>
    <row r="82" spans="1:6" ht="12" hidden="1">
      <c r="A82" s="48"/>
      <c r="B82" s="22"/>
      <c r="C82" s="22"/>
      <c r="D82" s="147"/>
      <c r="E82" s="78"/>
      <c r="F82" s="78"/>
    </row>
    <row r="83" spans="1:6" ht="12" hidden="1">
      <c r="A83" s="48"/>
      <c r="B83" s="22"/>
      <c r="C83" s="22"/>
      <c r="D83" s="147"/>
      <c r="E83" s="78"/>
      <c r="F83" s="78"/>
    </row>
    <row r="84" spans="1:6" ht="12" hidden="1">
      <c r="A84" s="48"/>
      <c r="B84" s="22"/>
      <c r="C84" s="22"/>
      <c r="D84" s="147"/>
      <c r="E84" s="78"/>
      <c r="F84" s="78"/>
    </row>
    <row r="85" spans="1:6" ht="12" hidden="1">
      <c r="A85" s="48"/>
      <c r="B85" s="22"/>
      <c r="C85" s="22"/>
      <c r="D85" s="147"/>
      <c r="E85" s="78"/>
      <c r="F85" s="78"/>
    </row>
    <row r="86" spans="1:6" ht="12" hidden="1">
      <c r="A86" s="48"/>
      <c r="B86" s="22"/>
      <c r="C86" s="22"/>
      <c r="D86" s="147"/>
      <c r="E86" s="78"/>
      <c r="F86" s="78"/>
    </row>
    <row r="87" spans="1:6" ht="12" hidden="1">
      <c r="A87" s="48"/>
      <c r="B87" s="22"/>
      <c r="C87" s="22"/>
      <c r="D87" s="147"/>
      <c r="E87" s="78"/>
      <c r="F87" s="78"/>
    </row>
    <row r="88" spans="1:6" ht="12" hidden="1">
      <c r="A88" s="48"/>
      <c r="B88" s="22"/>
      <c r="C88" s="22"/>
      <c r="D88" s="147"/>
      <c r="E88" s="78"/>
      <c r="F88" s="78"/>
    </row>
    <row r="89" spans="1:6" ht="12" hidden="1">
      <c r="A89" s="48"/>
      <c r="B89" s="22"/>
      <c r="C89" s="22"/>
      <c r="D89" s="147"/>
      <c r="E89" s="78"/>
      <c r="F89" s="78"/>
    </row>
    <row r="90" spans="1:6" ht="12.75" hidden="1">
      <c r="A90" s="46"/>
      <c r="B90" s="22"/>
      <c r="C90" s="22"/>
      <c r="D90" s="147"/>
      <c r="E90" s="78"/>
      <c r="F90" s="78"/>
    </row>
    <row r="91" spans="1:6" ht="12" hidden="1">
      <c r="A91" s="48"/>
      <c r="B91" s="22"/>
      <c r="C91" s="22"/>
      <c r="D91" s="147"/>
      <c r="E91" s="78"/>
      <c r="F91" s="78"/>
    </row>
    <row r="92" spans="1:6" ht="12" hidden="1">
      <c r="A92" s="48"/>
      <c r="B92" s="22"/>
      <c r="C92" s="22"/>
      <c r="D92" s="147"/>
      <c r="E92" s="78"/>
      <c r="F92" s="78"/>
    </row>
    <row r="93" spans="1:6" ht="12" hidden="1">
      <c r="A93" s="48"/>
      <c r="B93" s="22"/>
      <c r="C93" s="22"/>
      <c r="D93" s="147"/>
      <c r="E93" s="78"/>
      <c r="F93" s="78"/>
    </row>
    <row r="94" spans="1:6" ht="12" hidden="1">
      <c r="A94" s="48"/>
      <c r="B94" s="22"/>
      <c r="C94" s="22"/>
      <c r="D94" s="148"/>
      <c r="E94" s="78"/>
      <c r="F94" s="78"/>
    </row>
    <row r="95" spans="1:6" ht="12" hidden="1">
      <c r="A95" s="48" t="s">
        <v>33</v>
      </c>
      <c r="B95" s="22"/>
      <c r="C95" s="22"/>
      <c r="D95" s="147"/>
      <c r="E95" s="78"/>
      <c r="F95" s="78"/>
    </row>
    <row r="96" spans="1:6" ht="12" hidden="1">
      <c r="A96" s="48"/>
      <c r="B96" s="22"/>
      <c r="C96" s="22"/>
      <c r="D96" s="147"/>
      <c r="E96" s="78"/>
      <c r="F96" s="78"/>
    </row>
    <row r="97" spans="1:6" ht="12" hidden="1">
      <c r="A97" s="61" t="s">
        <v>46</v>
      </c>
      <c r="B97" s="22" t="s">
        <v>34</v>
      </c>
      <c r="C97" s="62" t="s">
        <v>38</v>
      </c>
      <c r="D97" s="147"/>
      <c r="E97" s="78"/>
      <c r="F97" s="78"/>
    </row>
    <row r="98" spans="1:6" ht="12" hidden="1">
      <c r="A98" s="61">
        <v>66</v>
      </c>
      <c r="B98" s="22"/>
      <c r="C98" s="62" t="s">
        <v>39</v>
      </c>
      <c r="D98" s="147"/>
      <c r="E98" s="78"/>
      <c r="F98" s="78"/>
    </row>
    <row r="99" spans="1:6" ht="12.75" hidden="1">
      <c r="A99" s="61">
        <v>67</v>
      </c>
      <c r="B99" s="44" t="s">
        <v>3</v>
      </c>
      <c r="C99" s="22"/>
      <c r="D99" s="147"/>
      <c r="E99" s="78"/>
      <c r="F99" s="78"/>
    </row>
    <row r="100" spans="1:6" ht="12" hidden="1">
      <c r="A100" s="61">
        <v>68</v>
      </c>
      <c r="B100" s="22" t="s">
        <v>4</v>
      </c>
      <c r="C100" s="22"/>
      <c r="D100" s="147"/>
      <c r="E100" s="78"/>
      <c r="F100" s="78"/>
    </row>
    <row r="101" spans="1:6" ht="12" hidden="1">
      <c r="A101" s="61">
        <v>69</v>
      </c>
      <c r="B101" s="22" t="s">
        <v>5</v>
      </c>
      <c r="C101" s="22"/>
      <c r="D101" s="147"/>
      <c r="E101" s="78"/>
      <c r="F101" s="78"/>
    </row>
    <row r="102" spans="1:6" ht="12" hidden="1">
      <c r="A102" s="61">
        <v>70</v>
      </c>
      <c r="B102" s="22" t="s">
        <v>6</v>
      </c>
      <c r="C102" s="22"/>
      <c r="D102" s="147"/>
      <c r="E102" s="78"/>
      <c r="F102" s="78"/>
    </row>
    <row r="103" spans="1:6" ht="12" hidden="1">
      <c r="A103" s="61">
        <v>71</v>
      </c>
      <c r="B103" s="22" t="s">
        <v>7</v>
      </c>
      <c r="C103" s="22"/>
      <c r="D103" s="147"/>
      <c r="E103" s="78"/>
      <c r="F103" s="78"/>
    </row>
    <row r="104" spans="1:6" ht="12.75" hidden="1">
      <c r="A104" s="61">
        <v>72</v>
      </c>
      <c r="B104" s="22" t="s">
        <v>8</v>
      </c>
      <c r="C104" s="44"/>
      <c r="D104" s="146"/>
      <c r="E104" s="81"/>
      <c r="F104" s="81"/>
    </row>
    <row r="105" spans="1:6" ht="12.75" hidden="1">
      <c r="A105" s="61">
        <v>73</v>
      </c>
      <c r="B105" s="22" t="s">
        <v>9</v>
      </c>
      <c r="C105" s="44"/>
      <c r="D105" s="146"/>
      <c r="E105" s="81"/>
      <c r="F105" s="81"/>
    </row>
    <row r="106" spans="1:6" ht="12.75" hidden="1">
      <c r="A106" s="61">
        <v>74</v>
      </c>
      <c r="B106" s="22" t="s">
        <v>10</v>
      </c>
      <c r="C106" s="44"/>
      <c r="D106" s="146"/>
      <c r="E106" s="81"/>
      <c r="F106" s="81"/>
    </row>
    <row r="107" spans="1:6" ht="12.75" hidden="1">
      <c r="A107" s="61">
        <v>75</v>
      </c>
      <c r="B107" s="22" t="s">
        <v>11</v>
      </c>
      <c r="C107" s="44"/>
      <c r="D107" s="146"/>
      <c r="E107" s="81"/>
      <c r="F107" s="81"/>
    </row>
    <row r="108" spans="1:6" ht="12.75" hidden="1">
      <c r="A108" s="61"/>
      <c r="B108" s="22" t="s">
        <v>12</v>
      </c>
      <c r="C108" s="44"/>
      <c r="D108" s="146"/>
      <c r="E108" s="81"/>
      <c r="F108" s="81"/>
    </row>
    <row r="109" spans="2:6" ht="12.75" hidden="1">
      <c r="B109" s="22" t="s">
        <v>13</v>
      </c>
      <c r="C109" s="44"/>
      <c r="D109" s="146"/>
      <c r="E109" s="81"/>
      <c r="F109" s="81"/>
    </row>
    <row r="110" spans="2:6" ht="12.75" hidden="1">
      <c r="B110" s="22" t="s">
        <v>14</v>
      </c>
      <c r="C110" s="44"/>
      <c r="D110" s="146"/>
      <c r="E110" s="81"/>
      <c r="F110" s="81"/>
    </row>
    <row r="111" spans="2:6" ht="12.75" hidden="1">
      <c r="B111" s="22" t="s">
        <v>15</v>
      </c>
      <c r="C111" s="44"/>
      <c r="D111" s="146"/>
      <c r="E111" s="81"/>
      <c r="F111" s="81"/>
    </row>
    <row r="112" spans="2:6" ht="12.75" hidden="1">
      <c r="B112" s="22" t="s">
        <v>16</v>
      </c>
      <c r="C112" s="44"/>
      <c r="D112" s="146"/>
      <c r="E112" s="81"/>
      <c r="F112" s="81"/>
    </row>
    <row r="113" spans="2:6" ht="12.75" hidden="1">
      <c r="B113" s="22" t="s">
        <v>17</v>
      </c>
      <c r="C113" s="44"/>
      <c r="D113" s="146"/>
      <c r="E113" s="81"/>
      <c r="F113" s="81"/>
    </row>
    <row r="114" spans="2:6" ht="12.75" hidden="1">
      <c r="B114" s="22" t="s">
        <v>18</v>
      </c>
      <c r="C114" s="44"/>
      <c r="D114" s="146"/>
      <c r="E114" s="81"/>
      <c r="F114" s="81"/>
    </row>
    <row r="115" spans="2:6" ht="12.75" hidden="1">
      <c r="B115" s="22" t="s">
        <v>19</v>
      </c>
      <c r="C115" s="44"/>
      <c r="D115" s="146"/>
      <c r="E115" s="81"/>
      <c r="F115" s="81"/>
    </row>
    <row r="116" spans="2:6" ht="12.75" hidden="1">
      <c r="B116" s="22" t="s">
        <v>20</v>
      </c>
      <c r="C116" s="44"/>
      <c r="D116" s="146"/>
      <c r="E116" s="81"/>
      <c r="F116" s="81"/>
    </row>
    <row r="117" spans="2:6" ht="12.75" hidden="1">
      <c r="B117" s="22" t="s">
        <v>21</v>
      </c>
      <c r="C117" s="44"/>
      <c r="D117" s="146"/>
      <c r="E117" s="81"/>
      <c r="F117" s="81"/>
    </row>
    <row r="118" spans="2:6" ht="12.75" hidden="1">
      <c r="B118" s="22" t="s">
        <v>22</v>
      </c>
      <c r="C118" s="44"/>
      <c r="D118" s="146"/>
      <c r="E118" s="81"/>
      <c r="F118" s="81"/>
    </row>
    <row r="119" spans="1:6" ht="12.75" hidden="1">
      <c r="A119" s="48"/>
      <c r="B119" s="22" t="s">
        <v>29</v>
      </c>
      <c r="C119" s="44"/>
      <c r="D119" s="146"/>
      <c r="E119" s="81"/>
      <c r="F119" s="81"/>
    </row>
    <row r="120" spans="1:6" ht="12" hidden="1">
      <c r="A120" s="48"/>
      <c r="B120" s="22"/>
      <c r="C120" s="22"/>
      <c r="D120" s="147"/>
      <c r="E120" s="78"/>
      <c r="F120" s="78"/>
    </row>
    <row r="121" spans="1:8" ht="12.75" hidden="1">
      <c r="A121" s="99"/>
      <c r="B121" s="92"/>
      <c r="C121" s="93"/>
      <c r="D121" s="149"/>
      <c r="E121" s="97"/>
      <c r="F121" s="97"/>
      <c r="G121" s="56"/>
      <c r="H121" s="56"/>
    </row>
    <row r="122" spans="1:8" ht="12.75" hidden="1">
      <c r="A122" s="63"/>
      <c r="B122" s="64"/>
      <c r="C122" s="65"/>
      <c r="D122" s="150"/>
      <c r="E122" s="81"/>
      <c r="F122" s="81"/>
      <c r="G122"/>
      <c r="H122"/>
    </row>
    <row r="123" spans="1:8" ht="12.75">
      <c r="A123" s="63"/>
      <c r="B123" s="64"/>
      <c r="C123" s="65"/>
      <c r="D123" s="150"/>
      <c r="E123" s="81"/>
      <c r="F123" s="81"/>
      <c r="G123"/>
      <c r="H123"/>
    </row>
    <row r="124" spans="1:8" ht="12.75">
      <c r="A124" s="63"/>
      <c r="B124" s="64"/>
      <c r="C124" s="65"/>
      <c r="D124" s="150"/>
      <c r="E124" s="97"/>
      <c r="F124" s="98"/>
      <c r="G124" s="57"/>
      <c r="H124" s="56"/>
    </row>
    <row r="125" spans="1:8" ht="12.75">
      <c r="A125" s="63"/>
      <c r="B125" s="64"/>
      <c r="C125" s="65"/>
      <c r="D125" s="150"/>
      <c r="E125" s="97"/>
      <c r="F125" s="98"/>
      <c r="G125" s="57"/>
      <c r="H125" s="56"/>
    </row>
    <row r="126" spans="1:8" ht="12.75">
      <c r="A126" s="63"/>
      <c r="B126" s="64"/>
      <c r="C126" s="65"/>
      <c r="D126" s="150"/>
      <c r="E126" s="81"/>
      <c r="F126" s="81"/>
      <c r="G126"/>
      <c r="H126"/>
    </row>
    <row r="127" spans="1:8" ht="12.75">
      <c r="A127" s="63"/>
      <c r="B127" s="64"/>
      <c r="C127" s="65"/>
      <c r="D127" s="150"/>
      <c r="E127" s="81"/>
      <c r="F127" s="81"/>
      <c r="G127"/>
      <c r="H127"/>
    </row>
    <row r="128" spans="1:8" ht="12.75">
      <c r="A128" s="63"/>
      <c r="B128" s="64"/>
      <c r="C128" s="65"/>
      <c r="D128" s="150"/>
      <c r="E128" s="81"/>
      <c r="F128" s="81"/>
      <c r="G128"/>
      <c r="H128"/>
    </row>
    <row r="129" spans="1:8" ht="12.75">
      <c r="A129" s="94"/>
      <c r="B129" s="95"/>
      <c r="C129" s="96"/>
      <c r="D129" s="151"/>
      <c r="E129" s="81"/>
      <c r="F129" s="81"/>
      <c r="G129"/>
      <c r="H129"/>
    </row>
    <row r="130" spans="1:6" ht="12.75">
      <c r="A130" s="66"/>
      <c r="B130" s="60"/>
      <c r="C130" s="60"/>
      <c r="D130" s="145"/>
      <c r="E130" s="78"/>
      <c r="F130" s="78"/>
    </row>
    <row r="131" spans="1:6" ht="12">
      <c r="A131" s="59"/>
      <c r="B131" s="60"/>
      <c r="C131" s="60"/>
      <c r="D131" s="147"/>
      <c r="E131" s="78"/>
      <c r="F131" s="78"/>
    </row>
    <row r="132" spans="1:6" ht="12">
      <c r="A132" s="59"/>
      <c r="B132" s="60"/>
      <c r="C132" s="60"/>
      <c r="D132" s="145"/>
      <c r="E132" s="78"/>
      <c r="F132" s="78"/>
    </row>
    <row r="133" spans="1:6" ht="12.75" customHeight="1">
      <c r="A133" s="59"/>
      <c r="B133" s="60"/>
      <c r="C133" s="60"/>
      <c r="D133" s="145"/>
      <c r="E133" s="78"/>
      <c r="F133" s="78"/>
    </row>
    <row r="134" spans="1:6" ht="12">
      <c r="A134" s="59"/>
      <c r="B134" s="60"/>
      <c r="C134" s="60"/>
      <c r="D134" s="145"/>
      <c r="E134" s="78"/>
      <c r="F134" s="78"/>
    </row>
    <row r="135" spans="1:6" ht="12">
      <c r="A135" s="59"/>
      <c r="B135" s="60"/>
      <c r="C135" s="60"/>
      <c r="D135" s="145"/>
      <c r="E135" s="78"/>
      <c r="F135" s="78"/>
    </row>
    <row r="136" spans="1:6" ht="12">
      <c r="A136" s="59"/>
      <c r="B136" s="60"/>
      <c r="C136" s="60"/>
      <c r="D136" s="60"/>
      <c r="E136" s="117"/>
      <c r="F136" s="78"/>
    </row>
    <row r="137" spans="1:5" ht="12">
      <c r="A137" s="154"/>
      <c r="B137" s="152"/>
      <c r="C137" s="22"/>
      <c r="D137" s="22"/>
      <c r="E137" s="155"/>
    </row>
    <row r="138" spans="3:4" ht="12">
      <c r="C138" s="153"/>
      <c r="D138" s="153"/>
    </row>
  </sheetData>
  <sheetProtection/>
  <mergeCells count="7">
    <mergeCell ref="A46:C46"/>
    <mergeCell ref="A2:D2"/>
    <mergeCell ref="A3:D3"/>
    <mergeCell ref="D13:D17"/>
    <mergeCell ref="A43:C43"/>
    <mergeCell ref="A44:C44"/>
    <mergeCell ref="A45:C45"/>
  </mergeCells>
  <dataValidations count="3">
    <dataValidation type="list" allowBlank="1" showInputMessage="1" showErrorMessage="1" sqref="B10">
      <formula1>$B$99:$B$119</formula1>
    </dataValidation>
    <dataValidation type="list" allowBlank="1" showInputMessage="1" showErrorMessage="1" sqref="B14">
      <formula1>$C$97:$C$98</formula1>
    </dataValidation>
    <dataValidation type="list" allowBlank="1" showInputMessage="1" showErrorMessage="1" sqref="B15">
      <formula1>$A$98:$A$107</formula1>
    </dataValidation>
  </dataValidations>
  <printOptions horizontalCentered="1"/>
  <pageMargins left="0.07874015748031496" right="0.07874015748031496" top="0.4724409448818898" bottom="0.984251968503937" header="0.5118110236220472" footer="0.5118110236220472"/>
  <pageSetup cellComments="asDisplayed" horizontalDpi="600" verticalDpi="600" orientation="portrait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6:F53"/>
  <sheetViews>
    <sheetView zoomScalePageLayoutView="0" workbookViewId="0" topLeftCell="A28">
      <selection activeCell="J58" sqref="J58"/>
    </sheetView>
  </sheetViews>
  <sheetFormatPr defaultColWidth="9.140625" defaultRowHeight="12.75"/>
  <cols>
    <col min="1" max="1" width="10.28125" style="0" bestFit="1" customWidth="1"/>
    <col min="3" max="3" width="10.28125" style="0" bestFit="1" customWidth="1"/>
    <col min="6" max="6" width="16.00390625" style="0" bestFit="1" customWidth="1"/>
    <col min="10" max="10" width="13.8515625" style="0" customWidth="1"/>
  </cols>
  <sheetData>
    <row r="36" ht="12.75">
      <c r="B36" t="s">
        <v>47</v>
      </c>
    </row>
    <row r="38" spans="1:6" ht="12.75">
      <c r="A38" s="2" t="s">
        <v>30</v>
      </c>
      <c r="D38" s="23">
        <f>+DEMO!$B$22</f>
        <v>0</v>
      </c>
      <c r="F38" t="s">
        <v>37</v>
      </c>
    </row>
    <row r="40" spans="1:3" ht="12.75">
      <c r="A40" s="187" t="s">
        <v>31</v>
      </c>
      <c r="B40" s="188"/>
      <c r="C40" s="189"/>
    </row>
    <row r="41" spans="1:3" ht="12.75">
      <c r="A41" s="24">
        <v>15000</v>
      </c>
      <c r="B41" s="25">
        <v>0.23</v>
      </c>
      <c r="C41" s="26">
        <f>+A41*B41</f>
        <v>3450</v>
      </c>
    </row>
    <row r="42" spans="1:3" ht="12.75">
      <c r="A42" s="27">
        <v>28000</v>
      </c>
      <c r="B42" s="25">
        <v>0.27</v>
      </c>
      <c r="C42" s="28">
        <f>+(A42-A41)*B42</f>
        <v>3510.0000000000005</v>
      </c>
    </row>
    <row r="43" spans="1:3" ht="12.75">
      <c r="A43" s="27">
        <v>55000</v>
      </c>
      <c r="B43" s="25">
        <v>0.38</v>
      </c>
      <c r="C43" s="28">
        <f>+(A43-A42)*B43</f>
        <v>10260</v>
      </c>
    </row>
    <row r="44" spans="1:3" ht="12.75">
      <c r="A44" s="41">
        <v>75000</v>
      </c>
      <c r="B44" s="25">
        <v>0.41</v>
      </c>
      <c r="C44" s="28">
        <f>IF((A44-A43)&gt;0,(A44-A43)*B44,0)</f>
        <v>8200</v>
      </c>
    </row>
    <row r="45" spans="1:3" ht="12.75">
      <c r="A45" s="42">
        <f>+A48-A44</f>
        <v>-75000</v>
      </c>
      <c r="B45" s="25">
        <v>0.43</v>
      </c>
      <c r="C45" s="28">
        <f>+A45*B45</f>
        <v>-32250</v>
      </c>
    </row>
    <row r="46" ht="13.5" thickBot="1">
      <c r="C46" s="29">
        <f>SUM(C41:C45)</f>
        <v>-6830</v>
      </c>
    </row>
    <row r="47" spans="1:4" ht="12.75">
      <c r="A47" s="30" t="s">
        <v>32</v>
      </c>
      <c r="B47" s="31"/>
      <c r="C47" s="31"/>
      <c r="D47" s="32"/>
    </row>
    <row r="48" spans="1:4" ht="12.75">
      <c r="A48" s="43">
        <f>D38</f>
        <v>0</v>
      </c>
      <c r="B48" s="25">
        <v>0.23</v>
      </c>
      <c r="C48" s="33">
        <f>IF(A$41&lt;=$A$48,C41,$A$48*B41)</f>
        <v>0</v>
      </c>
      <c r="D48" s="34"/>
    </row>
    <row r="49" spans="1:4" ht="12.75">
      <c r="A49" s="35"/>
      <c r="B49" s="25">
        <v>0.27</v>
      </c>
      <c r="C49" s="33">
        <f>IF(IF(A$42&lt;=$A$48,C42,($A$48-A41)*B42)&lt;0,0,IF(A$42&lt;=$A$48,C42,($A$48-A41)*B42))</f>
        <v>0</v>
      </c>
      <c r="D49" s="34"/>
    </row>
    <row r="50" spans="1:4" ht="12.75">
      <c r="A50" s="36"/>
      <c r="B50" s="25">
        <v>0.38</v>
      </c>
      <c r="C50" s="33">
        <f>IF(IF(A$43&lt;=$A$48,C43,($A$48-A42)*B43)&lt;0,0,IF(A$43&lt;=$A$48,C43,($A$48-A42)*B43))</f>
        <v>0</v>
      </c>
      <c r="D50" s="34"/>
    </row>
    <row r="51" spans="1:4" ht="12.75">
      <c r="A51" s="35"/>
      <c r="B51" s="25">
        <v>0.41</v>
      </c>
      <c r="C51" s="33">
        <f>IF(IF(A$44&lt;=$A$48,C44,($A$48-A43)*B44)&lt;0,0,IF(A$44&lt;=$A$48,C44,($A$48-A43)*B44))</f>
        <v>0</v>
      </c>
      <c r="D51" s="34"/>
    </row>
    <row r="52" spans="1:4" ht="12.75">
      <c r="A52" s="35"/>
      <c r="B52" s="25">
        <v>0.43</v>
      </c>
      <c r="C52" s="33">
        <f>IF(IF(A$44&lt;=$A$48,C45,($A$48-A44)*B45)&lt;0,0,IF(A$44&lt;=$A$48,C45,($A$48-A44)*B45))</f>
        <v>0</v>
      </c>
      <c r="D52" s="34"/>
    </row>
    <row r="53" spans="1:4" ht="13.5" thickBot="1">
      <c r="A53" s="37"/>
      <c r="B53" s="38" t="s">
        <v>36</v>
      </c>
      <c r="C53" s="39">
        <f>SUM(C48:C52)</f>
        <v>0</v>
      </c>
      <c r="D53" s="40" t="e">
        <f>+C53/A48</f>
        <v>#DIV/0!</v>
      </c>
    </row>
  </sheetData>
  <sheetProtection password="8843" sheet="1" objects="1" scenarios="1"/>
  <mergeCells count="1">
    <mergeCell ref="A40:C4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6:F53"/>
  <sheetViews>
    <sheetView zoomScalePageLayoutView="0" workbookViewId="0" topLeftCell="A25">
      <selection activeCell="D38" sqref="D38"/>
    </sheetView>
  </sheetViews>
  <sheetFormatPr defaultColWidth="9.140625" defaultRowHeight="12.75"/>
  <cols>
    <col min="1" max="1" width="10.28125" style="0" bestFit="1" customWidth="1"/>
    <col min="3" max="3" width="10.28125" style="0" bestFit="1" customWidth="1"/>
    <col min="6" max="6" width="16.00390625" style="0" bestFit="1" customWidth="1"/>
    <col min="10" max="10" width="13.8515625" style="0" customWidth="1"/>
  </cols>
  <sheetData>
    <row r="36" ht="12.75">
      <c r="B36" t="s">
        <v>47</v>
      </c>
    </row>
    <row r="38" spans="1:6" ht="12.75">
      <c r="A38" s="2" t="s">
        <v>30</v>
      </c>
      <c r="D38" s="23">
        <f>+DEMO!$B$17</f>
        <v>0</v>
      </c>
      <c r="F38" t="s">
        <v>37</v>
      </c>
    </row>
    <row r="40" spans="1:3" ht="12.75">
      <c r="A40" s="187" t="s">
        <v>31</v>
      </c>
      <c r="B40" s="188"/>
      <c r="C40" s="189"/>
    </row>
    <row r="41" spans="1:3" ht="12.75">
      <c r="A41" s="24">
        <v>15000</v>
      </c>
      <c r="B41" s="25">
        <v>0.23</v>
      </c>
      <c r="C41" s="26">
        <f>+A41*B41</f>
        <v>3450</v>
      </c>
    </row>
    <row r="42" spans="1:3" ht="12.75">
      <c r="A42" s="27">
        <v>28000</v>
      </c>
      <c r="B42" s="25">
        <v>0.27</v>
      </c>
      <c r="C42" s="28">
        <f>+(A42-A41)*B42</f>
        <v>3510.0000000000005</v>
      </c>
    </row>
    <row r="43" spans="1:3" ht="12.75">
      <c r="A43" s="27">
        <v>55000</v>
      </c>
      <c r="B43" s="25">
        <v>0.38</v>
      </c>
      <c r="C43" s="28">
        <f>+(A43-A42)*B43</f>
        <v>10260</v>
      </c>
    </row>
    <row r="44" spans="1:3" ht="12.75">
      <c r="A44" s="41">
        <v>75000</v>
      </c>
      <c r="B44" s="25">
        <v>0.41</v>
      </c>
      <c r="C44" s="28">
        <f>IF((A44-A43)&gt;0,(A44-A43)*B44,0)</f>
        <v>8200</v>
      </c>
    </row>
    <row r="45" spans="1:3" ht="12.75">
      <c r="A45" s="42">
        <f>+A48-A44</f>
        <v>-75000</v>
      </c>
      <c r="B45" s="25">
        <v>0.43</v>
      </c>
      <c r="C45" s="28">
        <f>+A45*B45</f>
        <v>-32250</v>
      </c>
    </row>
    <row r="46" ht="13.5" thickBot="1">
      <c r="C46" s="29">
        <f>SUM(C41:C45)</f>
        <v>-6830</v>
      </c>
    </row>
    <row r="47" spans="1:4" ht="12.75">
      <c r="A47" s="30" t="s">
        <v>32</v>
      </c>
      <c r="B47" s="31"/>
      <c r="C47" s="31"/>
      <c r="D47" s="32"/>
    </row>
    <row r="48" spans="1:4" ht="12.75">
      <c r="A48" s="43">
        <f>D38</f>
        <v>0</v>
      </c>
      <c r="B48" s="25">
        <v>0.23</v>
      </c>
      <c r="C48" s="33">
        <f>IF(A$41&lt;=$A$48,C41,$A$48*B41)</f>
        <v>0</v>
      </c>
      <c r="D48" s="34"/>
    </row>
    <row r="49" spans="1:4" ht="12.75">
      <c r="A49" s="35"/>
      <c r="B49" s="25">
        <v>0.27</v>
      </c>
      <c r="C49" s="33">
        <f>IF(IF(A$42&lt;=$A$48,C42,($A$48-A41)*B42)&lt;0,0,IF(A$42&lt;=$A$48,C42,($A$48-A41)*B42))</f>
        <v>0</v>
      </c>
      <c r="D49" s="34"/>
    </row>
    <row r="50" spans="1:4" ht="12.75">
      <c r="A50" s="36"/>
      <c r="B50" s="25">
        <v>0.38</v>
      </c>
      <c r="C50" s="33">
        <f>IF(IF(A$43&lt;=$A$48,C43,($A$48-A42)*B43)&lt;0,0,IF(A$43&lt;=$A$48,C43,($A$48-A42)*B43))</f>
        <v>0</v>
      </c>
      <c r="D50" s="34"/>
    </row>
    <row r="51" spans="1:4" ht="12.75">
      <c r="A51" s="35"/>
      <c r="B51" s="25">
        <v>0.41</v>
      </c>
      <c r="C51" s="33">
        <f>IF(IF(A$44&lt;=$A$48,C44,($A$48-A43)*B44)&lt;0,0,IF(A$44&lt;=$A$48,C44,($A$48-A43)*B44))</f>
        <v>0</v>
      </c>
      <c r="D51" s="34"/>
    </row>
    <row r="52" spans="1:4" ht="12.75">
      <c r="A52" s="35"/>
      <c r="B52" s="25">
        <v>0.43</v>
      </c>
      <c r="C52" s="33">
        <f>IF(IF(A$44&lt;=$A$48,C45,($A$48-A44)*B45)&lt;0,0,IF(A$44&lt;=$A$48,C45,($A$48-A44)*B45))</f>
        <v>0</v>
      </c>
      <c r="D52" s="34"/>
    </row>
    <row r="53" spans="1:4" ht="13.5" thickBot="1">
      <c r="A53" s="37"/>
      <c r="B53" s="38" t="s">
        <v>36</v>
      </c>
      <c r="C53" s="39">
        <f>SUM(C48:C52)</f>
        <v>0</v>
      </c>
      <c r="D53" s="40" t="e">
        <f>+C53/A48</f>
        <v>#DIV/0!</v>
      </c>
    </row>
  </sheetData>
  <sheetProtection password="8843" sheet="1" objects="1" scenarios="1"/>
  <mergeCells count="1">
    <mergeCell ref="A40:C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ASSISTENZAPC</dc:creator>
  <cp:keywords/>
  <dc:description/>
  <cp:lastModifiedBy>Massimiliano Bagnara</cp:lastModifiedBy>
  <cp:lastPrinted>2013-11-12T14:29:26Z</cp:lastPrinted>
  <dcterms:created xsi:type="dcterms:W3CDTF">2008-09-29T07:46:26Z</dcterms:created>
  <dcterms:modified xsi:type="dcterms:W3CDTF">2016-03-21T19:15:19Z</dcterms:modified>
  <cp:category/>
  <cp:version/>
  <cp:contentType/>
  <cp:contentStatus/>
</cp:coreProperties>
</file>